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echa01\Desktop\GCO\TPE Worksheet\"/>
    </mc:Choice>
  </mc:AlternateContent>
  <bookViews>
    <workbookView xWindow="480" yWindow="330" windowWidth="20835" windowHeight="9750"/>
  </bookViews>
  <sheets>
    <sheet name="TPE Calculator_Active" sheetId="1" r:id="rId1"/>
    <sheet name="TPE_Pending" sheetId="3" r:id="rId2"/>
  </sheets>
  <definedNames>
    <definedName name="_xlnm.Print_Area" localSheetId="0">'TPE Calculator_Active'!$A$5:$D$65</definedName>
    <definedName name="_xlnm.Print_Area" localSheetId="1">TPE_Pending!$A$5:$D$50</definedName>
  </definedNames>
  <calcPr calcId="162913"/>
</workbook>
</file>

<file path=xl/calcChain.xml><?xml version="1.0" encoding="utf-8"?>
<calcChain xmlns="http://schemas.openxmlformats.org/spreadsheetml/2006/main">
  <c r="A14" i="3" l="1"/>
  <c r="C14" i="3" s="1"/>
  <c r="A11" i="3"/>
  <c r="C11" i="3" s="1"/>
  <c r="B7" i="3"/>
  <c r="B50" i="3"/>
  <c r="B40" i="3"/>
  <c r="B60" i="1"/>
  <c r="B45" i="1"/>
  <c r="C46" i="3" l="1"/>
  <c r="C37" i="3"/>
  <c r="C36" i="3"/>
  <c r="C39" i="3"/>
  <c r="C38" i="3"/>
  <c r="C35" i="3"/>
  <c r="B14" i="3"/>
  <c r="C44" i="3"/>
  <c r="C45" i="3"/>
  <c r="C47" i="3"/>
  <c r="B11" i="3"/>
  <c r="D11" i="3" s="1"/>
  <c r="C19" i="3" s="1"/>
  <c r="A21" i="3" s="1"/>
  <c r="C49" i="3"/>
  <c r="C26" i="3"/>
  <c r="C34" i="3"/>
  <c r="C31" i="3"/>
  <c r="C29" i="3"/>
  <c r="C32" i="3"/>
  <c r="C27" i="3"/>
  <c r="C48" i="3"/>
  <c r="C30" i="3"/>
  <c r="C25" i="3"/>
  <c r="C33" i="3"/>
  <c r="C28" i="3"/>
  <c r="B14" i="1"/>
  <c r="C50" i="3" l="1"/>
  <c r="C17" i="3"/>
  <c r="A17" i="3" s="1"/>
  <c r="B17" i="3" s="1"/>
  <c r="C40" i="3"/>
  <c r="C11" i="1"/>
  <c r="A35" i="3" l="1"/>
  <c r="D35" i="3" s="1"/>
  <c r="A39" i="3"/>
  <c r="D39" i="3" s="1"/>
  <c r="A38" i="3"/>
  <c r="D38" i="3" s="1"/>
  <c r="A36" i="3"/>
  <c r="D36" i="3" s="1"/>
  <c r="A37" i="3"/>
  <c r="D37" i="3" s="1"/>
  <c r="A32" i="3"/>
  <c r="D32" i="3" s="1"/>
  <c r="A25" i="3"/>
  <c r="D25" i="3" s="1"/>
  <c r="A29" i="3"/>
  <c r="D29" i="3" s="1"/>
  <c r="A28" i="3"/>
  <c r="D28" i="3" s="1"/>
  <c r="A27" i="3"/>
  <c r="D27" i="3" s="1"/>
  <c r="A34" i="3"/>
  <c r="D34" i="3" s="1"/>
  <c r="A26" i="3"/>
  <c r="D26" i="3" s="1"/>
  <c r="A30" i="3"/>
  <c r="D30" i="3" s="1"/>
  <c r="A31" i="3"/>
  <c r="D31" i="3" s="1"/>
  <c r="A33" i="3"/>
  <c r="D33" i="3" s="1"/>
  <c r="A44" i="3"/>
  <c r="D44" i="3" s="1"/>
  <c r="A46" i="3"/>
  <c r="D46" i="3" s="1"/>
  <c r="A47" i="3"/>
  <c r="D47" i="3" s="1"/>
  <c r="A48" i="3"/>
  <c r="D48" i="3" s="1"/>
  <c r="A49" i="3"/>
  <c r="D49" i="3" s="1"/>
  <c r="A45" i="3"/>
  <c r="D45" i="3" s="1"/>
  <c r="C55" i="1"/>
  <c r="C57" i="1"/>
  <c r="C58" i="1"/>
  <c r="C59" i="1"/>
  <c r="C54" i="1"/>
  <c r="C56" i="1"/>
  <c r="A61" i="1"/>
  <c r="C14" i="1"/>
  <c r="C40" i="1" l="1"/>
  <c r="C41" i="1"/>
  <c r="C42" i="1"/>
  <c r="C43" i="1"/>
  <c r="D50" i="3"/>
  <c r="D40" i="3"/>
  <c r="C60" i="1"/>
  <c r="C37" i="1"/>
  <c r="C38" i="1"/>
  <c r="C44" i="1"/>
  <c r="C39" i="1"/>
  <c r="C27" i="1"/>
  <c r="C30" i="1"/>
  <c r="C25" i="1"/>
  <c r="C26" i="1"/>
  <c r="C36" i="1"/>
  <c r="C31" i="1"/>
  <c r="C32" i="1"/>
  <c r="C33" i="1"/>
  <c r="C34" i="1"/>
  <c r="C35" i="1"/>
  <c r="C28" i="1"/>
  <c r="C29" i="1"/>
  <c r="A46" i="1"/>
  <c r="C45" i="1" l="1"/>
  <c r="B11" i="1"/>
  <c r="D11" i="1" s="1"/>
  <c r="C19" i="1" l="1"/>
  <c r="A21" i="1" s="1"/>
  <c r="C17" i="1"/>
  <c r="A17" i="1" s="1"/>
  <c r="A58" i="1" l="1"/>
  <c r="D58" i="1" s="1"/>
  <c r="A59" i="1"/>
  <c r="A57" i="1"/>
  <c r="A54" i="1"/>
  <c r="A56" i="1"/>
  <c r="A55" i="1"/>
  <c r="D55" i="1" s="1"/>
  <c r="B17" i="1"/>
  <c r="A40" i="1" l="1"/>
  <c r="D40" i="1" s="1"/>
  <c r="A41" i="1"/>
  <c r="D41" i="1" s="1"/>
  <c r="A42" i="1"/>
  <c r="D42" i="1" s="1"/>
  <c r="A43" i="1"/>
  <c r="D43" i="1" s="1"/>
  <c r="A44" i="1"/>
  <c r="D44" i="1" s="1"/>
  <c r="A38" i="1"/>
  <c r="D38" i="1" s="1"/>
  <c r="A39" i="1"/>
  <c r="D39" i="1" s="1"/>
  <c r="A37" i="1"/>
  <c r="D37" i="1" s="1"/>
  <c r="D57" i="1"/>
  <c r="D59" i="1"/>
  <c r="D56" i="1"/>
  <c r="D54" i="1"/>
  <c r="A31" i="1"/>
  <c r="D31" i="1" s="1"/>
  <c r="A34" i="1"/>
  <c r="D34" i="1" s="1"/>
  <c r="A32" i="1"/>
  <c r="D32" i="1" s="1"/>
  <c r="A26" i="1"/>
  <c r="D26" i="1" s="1"/>
  <c r="A33" i="1"/>
  <c r="D33" i="1" s="1"/>
  <c r="A25" i="1"/>
  <c r="D25" i="1" s="1"/>
  <c r="A30" i="1"/>
  <c r="D30" i="1" s="1"/>
  <c r="A29" i="1"/>
  <c r="D29" i="1" s="1"/>
  <c r="A27" i="1"/>
  <c r="D27" i="1" s="1"/>
  <c r="A35" i="1"/>
  <c r="D35" i="1" s="1"/>
  <c r="A36" i="1"/>
  <c r="A28" i="1"/>
  <c r="D28" i="1" s="1"/>
  <c r="D60" i="1" l="1"/>
  <c r="A62" i="1" s="1"/>
  <c r="D36" i="1"/>
  <c r="D45" i="1" s="1"/>
  <c r="A65" i="1"/>
  <c r="A48" i="1" l="1"/>
  <c r="D65" i="1"/>
  <c r="A63" i="1"/>
  <c r="A47" i="1" l="1"/>
</calcChain>
</file>

<file path=xl/sharedStrings.xml><?xml version="1.0" encoding="utf-8"?>
<sst xmlns="http://schemas.openxmlformats.org/spreadsheetml/2006/main" count="80" uniqueCount="40">
  <si>
    <t>University % Effort</t>
  </si>
  <si>
    <t>Basic Distribution of Effort</t>
  </si>
  <si>
    <t>VA % Effort</t>
  </si>
  <si>
    <t>ISMMS FTE</t>
  </si>
  <si>
    <t>Hours TPE (VA + ISMMS)</t>
  </si>
  <si>
    <t>VA Hours/week</t>
  </si>
  <si>
    <t>ISMMS Hours/week</t>
  </si>
  <si>
    <t>Project-Specific Effort Breakdown</t>
  </si>
  <si>
    <t xml:space="preserve">INSTRUCTIONS: </t>
  </si>
  <si>
    <t>VA Number of 8ths</t>
  </si>
  <si>
    <t>Investigator Name:</t>
  </si>
  <si>
    <t>Total PM</t>
  </si>
  <si>
    <t>ISMMS CM APPOINTMENT</t>
  </si>
  <si>
    <t>VA CM APPOINTMENT</t>
  </si>
  <si>
    <t>TPE on Project</t>
  </si>
  <si>
    <t xml:space="preserve">ISMMS - VA Dual Appointment </t>
  </si>
  <si>
    <t>Total Professional Effort (TPE) Appointment Calculator</t>
  </si>
  <si>
    <t>TPE on Projects</t>
  </si>
  <si>
    <t>Add any notes here</t>
  </si>
  <si>
    <t>Project Title</t>
  </si>
  <si>
    <t>GCO #</t>
  </si>
  <si>
    <t>ISMMS Subtotal - Pending</t>
  </si>
  <si>
    <t>VA Subtotal - Pending</t>
  </si>
  <si>
    <t>Project #</t>
  </si>
  <si>
    <t>ISMMS Subtotal - Awarded or TBF</t>
  </si>
  <si>
    <t>VA Subtotal - Awarded or TBF</t>
  </si>
  <si>
    <t>VA FTE</t>
  </si>
  <si>
    <t>Total FTE (VA + ISMMS)</t>
  </si>
  <si>
    <t>Total Maximum FTE Allowed</t>
  </si>
  <si>
    <t>Person Months (PM) Available</t>
  </si>
  <si>
    <t>Percent of Appt</t>
  </si>
  <si>
    <t>Project CM</t>
  </si>
  <si>
    <t>PM Available</t>
  </si>
  <si>
    <t>ISMMS Awarded or To Be Funded (TBF) Projects</t>
  </si>
  <si>
    <t>VA Awarded or To Be Funded (TBF) Projects</t>
  </si>
  <si>
    <t xml:space="preserve">ENTER INFORMATION IN THE YELLOW CELLS ON THIS TAB FOR ACTIVE AND TO BE FUNDED PROJECTS AND ON THE PENDING TAB FOR PENDING PROJECTS.  </t>
  </si>
  <si>
    <t>VA Pending Projects</t>
  </si>
  <si>
    <t>ISMMS Pending Projects</t>
  </si>
  <si>
    <t>INCLUDE BOTH THE "ISMMS/VA CM ON PROJECT" AND THE "TPE ON PROJECT" ON THE INVESTIGATOR'S BUDGET AND OTHER SUPPORT PAGE.</t>
  </si>
  <si>
    <t xml:space="preserve">ENTER INFORMATION IN THE YELLOW CELLS ON THIS TAB FOR PENDING PROJECTS.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</si>
</sst>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/>
    <xf numFmtId="9" fontId="0" fillId="0" borderId="1" xfId="1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9" xfId="0" applyFill="1" applyBorder="1"/>
    <xf numFmtId="0" fontId="0" fillId="3" borderId="10" xfId="0" applyFill="1" applyBorder="1"/>
    <xf numFmtId="0" fontId="2" fillId="0" borderId="3" xfId="0" applyFont="1" applyBorder="1"/>
    <xf numFmtId="0" fontId="2" fillId="0" borderId="5" xfId="0" applyFont="1" applyBorder="1"/>
    <xf numFmtId="9" fontId="0" fillId="3" borderId="2" xfId="1" applyFon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1" fontId="0" fillId="3" borderId="9" xfId="0" applyNumberFormat="1" applyFill="1" applyBorder="1" applyProtection="1">
      <protection hidden="1"/>
    </xf>
    <xf numFmtId="0" fontId="0" fillId="2" borderId="10" xfId="0" applyFill="1" applyBorder="1" applyProtection="1">
      <protection locked="0"/>
    </xf>
    <xf numFmtId="0" fontId="4" fillId="0" borderId="0" xfId="0" applyFont="1"/>
    <xf numFmtId="0" fontId="0" fillId="2" borderId="0" xfId="0" applyFill="1" applyProtection="1">
      <protection locked="0"/>
    </xf>
    <xf numFmtId="9" fontId="0" fillId="3" borderId="0" xfId="1" applyFont="1" applyFill="1" applyBorder="1"/>
    <xf numFmtId="9" fontId="0" fillId="3" borderId="0" xfId="0" applyNumberFormat="1" applyFill="1" applyBorder="1" applyProtection="1">
      <protection hidden="1"/>
    </xf>
    <xf numFmtId="1" fontId="0" fillId="3" borderId="0" xfId="0" applyNumberFormat="1" applyFill="1" applyBorder="1" applyProtection="1">
      <protection hidden="1"/>
    </xf>
    <xf numFmtId="0" fontId="0" fillId="0" borderId="1" xfId="0" applyBorder="1"/>
    <xf numFmtId="10" fontId="0" fillId="0" borderId="0" xfId="1" applyNumberFormat="1" applyFont="1" applyBorder="1"/>
    <xf numFmtId="2" fontId="0" fillId="2" borderId="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0" borderId="0" xfId="0" applyFont="1" applyFill="1"/>
    <xf numFmtId="0" fontId="0" fillId="0" borderId="0" xfId="0" applyFill="1" applyProtection="1"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2" fontId="4" fillId="0" borderId="14" xfId="0" applyNumberFormat="1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 wrapText="1"/>
    </xf>
    <xf numFmtId="0" fontId="0" fillId="5" borderId="0" xfId="0" applyFill="1"/>
    <xf numFmtId="10" fontId="2" fillId="0" borderId="1" xfId="1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9" fontId="0" fillId="0" borderId="0" xfId="1" applyNumberFormat="1" applyFon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5" fillId="0" borderId="4" xfId="0" applyFont="1" applyBorder="1" applyProtection="1">
      <protection hidden="1"/>
    </xf>
    <xf numFmtId="0" fontId="7" fillId="3" borderId="2" xfId="0" applyFont="1" applyFill="1" applyBorder="1" applyProtection="1">
      <protection hidden="1"/>
    </xf>
    <xf numFmtId="0" fontId="2" fillId="0" borderId="8" xfId="0" applyFont="1" applyBorder="1" applyAlignment="1">
      <alignment vertical="top" wrapText="1"/>
    </xf>
    <xf numFmtId="164" fontId="0" fillId="2" borderId="2" xfId="2" applyNumberFormat="1" applyFont="1" applyFill="1" applyBorder="1" applyProtection="1">
      <protection locked="0"/>
    </xf>
    <xf numFmtId="0" fontId="0" fillId="0" borderId="4" xfId="0" applyBorder="1"/>
    <xf numFmtId="0" fontId="0" fillId="0" borderId="0" xfId="0" applyFill="1" applyBorder="1" applyProtection="1">
      <protection locked="0"/>
    </xf>
    <xf numFmtId="9" fontId="0" fillId="0" borderId="0" xfId="1" applyFont="1" applyFill="1" applyBorder="1" applyProtection="1">
      <protection locked="0"/>
    </xf>
    <xf numFmtId="2" fontId="0" fillId="0" borderId="7" xfId="0" applyNumberFormat="1" applyFill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9" xfId="0" applyBorder="1"/>
    <xf numFmtId="2" fontId="0" fillId="0" borderId="0" xfId="0" applyNumberFormat="1" applyProtection="1">
      <protection locked="0"/>
    </xf>
    <xf numFmtId="0" fontId="0" fillId="4" borderId="0" xfId="0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2" fillId="4" borderId="0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2" fontId="2" fillId="0" borderId="3" xfId="0" applyNumberFormat="1" applyFont="1" applyBorder="1" applyAlignment="1">
      <alignment wrapText="1"/>
    </xf>
    <xf numFmtId="10" fontId="0" fillId="0" borderId="1" xfId="1" applyNumberFormat="1" applyFont="1" applyBorder="1"/>
    <xf numFmtId="2" fontId="8" fillId="0" borderId="0" xfId="0" applyNumberFormat="1" applyFont="1" applyProtection="1">
      <protection locked="0"/>
    </xf>
    <xf numFmtId="0" fontId="0" fillId="0" borderId="0" xfId="0" applyAlignment="1">
      <alignment horizontal="left"/>
    </xf>
    <xf numFmtId="2" fontId="9" fillId="0" borderId="6" xfId="0" applyNumberFormat="1" applyFont="1" applyBorder="1"/>
    <xf numFmtId="0" fontId="0" fillId="3" borderId="10" xfId="0" applyFill="1" applyBorder="1" applyProtection="1"/>
    <xf numFmtId="164" fontId="0" fillId="3" borderId="2" xfId="2" applyNumberFormat="1" applyFont="1" applyFill="1" applyBorder="1" applyProtection="1"/>
    <xf numFmtId="0" fontId="2" fillId="0" borderId="9" xfId="0" applyFont="1" applyBorder="1" applyAlignment="1">
      <alignment horizontal="left" wrapText="1"/>
    </xf>
    <xf numFmtId="0" fontId="0" fillId="3" borderId="0" xfId="0" applyFill="1" applyProtection="1"/>
    <xf numFmtId="165" fontId="0" fillId="3" borderId="0" xfId="0" applyNumberFormat="1" applyFill="1" applyBorder="1" applyProtection="1">
      <protection hidden="1"/>
    </xf>
    <xf numFmtId="10" fontId="0" fillId="3" borderId="2" xfId="0" applyNumberFormat="1" applyFill="1" applyBorder="1" applyProtection="1">
      <protection hidden="1"/>
    </xf>
    <xf numFmtId="0" fontId="2" fillId="4" borderId="19" xfId="0" applyFont="1" applyFill="1" applyBorder="1"/>
    <xf numFmtId="0" fontId="0" fillId="3" borderId="0" xfId="0" applyFill="1"/>
    <xf numFmtId="2" fontId="0" fillId="3" borderId="3" xfId="0" applyNumberFormat="1" applyFill="1" applyBorder="1"/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2" fillId="0" borderId="1" xfId="1" applyNumberFormat="1" applyFont="1" applyBorder="1" applyAlignment="1">
      <alignment horizontal="center"/>
    </xf>
    <xf numFmtId="0" fontId="10" fillId="5" borderId="0" xfId="0" applyFont="1" applyFill="1"/>
    <xf numFmtId="17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2" fontId="9" fillId="0" borderId="6" xfId="0" applyNumberFormat="1" applyFont="1" applyBorder="1" applyProtection="1">
      <protection hidden="1"/>
    </xf>
    <xf numFmtId="2" fontId="9" fillId="0" borderId="8" xfId="0" applyNumberFormat="1" applyFont="1" applyBorder="1" applyProtection="1">
      <protection hidden="1"/>
    </xf>
    <xf numFmtId="2" fontId="2" fillId="0" borderId="4" xfId="0" applyNumberFormat="1" applyFont="1" applyBorder="1"/>
    <xf numFmtId="10" fontId="2" fillId="0" borderId="4" xfId="1" applyNumberFormat="1" applyFont="1" applyBorder="1"/>
    <xf numFmtId="2" fontId="2" fillId="4" borderId="5" xfId="2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10" fontId="2" fillId="0" borderId="1" xfId="1" applyNumberFormat="1" applyFont="1" applyFill="1" applyBorder="1"/>
    <xf numFmtId="2" fontId="2" fillId="0" borderId="9" xfId="0" applyNumberFormat="1" applyFont="1" applyFill="1" applyBorder="1"/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5" borderId="0" xfId="0" applyFont="1" applyFill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9" fontId="3" fillId="3" borderId="0" xfId="1" quotePrefix="1" applyFont="1" applyFill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</cellXfs>
  <cellStyles count="3">
    <cellStyle name="Comma" xfId="2" builtinId="3"/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</xdr:row>
      <xdr:rowOff>9525</xdr:rowOff>
    </xdr:from>
    <xdr:ext cx="1247775" cy="267823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19100"/>
          <a:ext cx="1247775" cy="267823"/>
        </a:xfrm>
        <a:prstGeom prst="rect">
          <a:avLst/>
        </a:prstGeom>
      </xdr:spPr>
    </xdr:pic>
    <xdr:clientData/>
  </xdr:oneCellAnchor>
  <xdr:twoCellAnchor>
    <xdr:from>
      <xdr:col>5</xdr:col>
      <xdr:colOff>321651</xdr:colOff>
      <xdr:row>1</xdr:row>
      <xdr:rowOff>41765</xdr:rowOff>
    </xdr:from>
    <xdr:to>
      <xdr:col>5</xdr:col>
      <xdr:colOff>605936</xdr:colOff>
      <xdr:row>2</xdr:row>
      <xdr:rowOff>165590</xdr:rowOff>
    </xdr:to>
    <xdr:sp macro="" textlink="">
      <xdr:nvSpPr>
        <xdr:cNvPr id="4" name="Down Arrow 3"/>
        <xdr:cNvSpPr/>
      </xdr:nvSpPr>
      <xdr:spPr>
        <a:xfrm>
          <a:off x="6666766" y="232265"/>
          <a:ext cx="284285" cy="504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</xdr:row>
      <xdr:rowOff>9525</xdr:rowOff>
    </xdr:from>
    <xdr:ext cx="1247775" cy="2678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095375"/>
          <a:ext cx="1247775" cy="267823"/>
        </a:xfrm>
        <a:prstGeom prst="rect">
          <a:avLst/>
        </a:prstGeom>
      </xdr:spPr>
    </xdr:pic>
    <xdr:clientData/>
  </xdr:oneCellAnchor>
  <xdr:twoCellAnchor>
    <xdr:from>
      <xdr:col>5</xdr:col>
      <xdr:colOff>350959</xdr:colOff>
      <xdr:row>1</xdr:row>
      <xdr:rowOff>93054</xdr:rowOff>
    </xdr:from>
    <xdr:to>
      <xdr:col>6</xdr:col>
      <xdr:colOff>27109</xdr:colOff>
      <xdr:row>2</xdr:row>
      <xdr:rowOff>216879</xdr:rowOff>
    </xdr:to>
    <xdr:sp macro="" textlink="">
      <xdr:nvSpPr>
        <xdr:cNvPr id="3" name="Down Arrow 2"/>
        <xdr:cNvSpPr/>
      </xdr:nvSpPr>
      <xdr:spPr>
        <a:xfrm>
          <a:off x="6703401" y="283554"/>
          <a:ext cx="298939" cy="504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view="pageLayout" zoomScale="154" zoomScaleNormal="130" zoomScalePageLayoutView="154" workbookViewId="0">
      <selection activeCell="A8" sqref="A8"/>
    </sheetView>
  </sheetViews>
  <sheetFormatPr defaultRowHeight="15" x14ac:dyDescent="0.25"/>
  <cols>
    <col min="1" max="1" width="20.140625" customWidth="1"/>
    <col min="2" max="2" width="20" customWidth="1"/>
    <col min="3" max="3" width="24.28515625" bestFit="1" customWidth="1"/>
    <col min="4" max="4" width="21.42578125" bestFit="1" customWidth="1"/>
    <col min="5" max="5" width="9.28515625" customWidth="1"/>
    <col min="7" max="7" width="16.5703125" customWidth="1"/>
  </cols>
  <sheetData>
    <row r="1" spans="1:12" x14ac:dyDescent="0.25">
      <c r="A1" s="83" t="s">
        <v>8</v>
      </c>
      <c r="B1" s="38"/>
      <c r="C1" s="38"/>
      <c r="D1" s="38"/>
      <c r="E1" s="58" t="s">
        <v>18</v>
      </c>
      <c r="F1" s="57"/>
      <c r="G1" s="57"/>
      <c r="H1" s="57"/>
      <c r="I1" s="57"/>
      <c r="J1" s="57"/>
      <c r="K1" s="57"/>
      <c r="L1" s="57"/>
    </row>
    <row r="2" spans="1:12" ht="30" customHeight="1" x14ac:dyDescent="0.25">
      <c r="A2" s="100" t="s">
        <v>35</v>
      </c>
      <c r="B2" s="100"/>
      <c r="C2" s="100"/>
      <c r="D2" s="100"/>
      <c r="E2" s="58"/>
      <c r="F2" s="57"/>
      <c r="G2" s="57"/>
      <c r="H2" s="57"/>
      <c r="I2" s="57"/>
      <c r="J2" s="57"/>
      <c r="K2" s="57"/>
      <c r="L2" s="57"/>
    </row>
    <row r="3" spans="1:12" ht="38.25" customHeight="1" x14ac:dyDescent="0.25">
      <c r="A3" s="100" t="s">
        <v>38</v>
      </c>
      <c r="B3" s="100"/>
      <c r="C3" s="100"/>
      <c r="D3" s="100"/>
      <c r="E3" s="57"/>
      <c r="F3" s="57"/>
      <c r="G3" s="57"/>
      <c r="H3" s="57"/>
      <c r="I3" s="57"/>
      <c r="J3" s="57"/>
      <c r="K3" s="57"/>
      <c r="L3" s="57"/>
    </row>
    <row r="4" spans="1:12" ht="2.25" customHeight="1" x14ac:dyDescent="0.25">
      <c r="A4" s="17"/>
      <c r="E4" s="57"/>
      <c r="F4" s="57"/>
      <c r="G4" s="57"/>
      <c r="H4" s="57"/>
      <c r="I4" s="57"/>
      <c r="J4" s="57"/>
      <c r="K4" s="57"/>
      <c r="L4" s="57"/>
    </row>
    <row r="5" spans="1:12" ht="15.75" customHeight="1" x14ac:dyDescent="0.25">
      <c r="B5" s="42" t="s">
        <v>15</v>
      </c>
      <c r="C5" s="41"/>
      <c r="D5" s="41"/>
      <c r="E5" s="57"/>
      <c r="F5" s="57"/>
      <c r="G5" s="57"/>
      <c r="H5" s="57"/>
      <c r="I5" s="57"/>
      <c r="J5" s="57"/>
      <c r="K5" s="57"/>
      <c r="L5" s="57"/>
    </row>
    <row r="6" spans="1:12" ht="15.75" x14ac:dyDescent="0.25">
      <c r="B6" s="42" t="s">
        <v>16</v>
      </c>
      <c r="C6" s="41"/>
      <c r="D6" s="41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22" t="s">
        <v>10</v>
      </c>
      <c r="B7" s="23"/>
      <c r="C7" s="23"/>
      <c r="E7" s="57"/>
      <c r="F7" s="57"/>
      <c r="G7" s="57"/>
      <c r="H7" s="57"/>
      <c r="I7" s="57"/>
      <c r="J7" s="57"/>
      <c r="K7" s="57"/>
      <c r="L7" s="57"/>
    </row>
    <row r="8" spans="1:12" ht="3.75" customHeight="1" x14ac:dyDescent="0.25">
      <c r="A8" s="31"/>
      <c r="B8" s="32"/>
      <c r="C8" s="32"/>
      <c r="E8" s="57"/>
      <c r="F8" s="57"/>
      <c r="G8" s="57"/>
      <c r="H8" s="57"/>
      <c r="I8" s="57"/>
      <c r="J8" s="57"/>
      <c r="K8" s="57"/>
      <c r="L8" s="57"/>
    </row>
    <row r="9" spans="1:12" ht="15.75" thickBot="1" x14ac:dyDescent="0.3">
      <c r="A9" s="101" t="s">
        <v>1</v>
      </c>
      <c r="B9" s="102"/>
      <c r="C9" s="103"/>
      <c r="E9" s="57"/>
      <c r="F9" s="57"/>
      <c r="G9" s="59"/>
      <c r="H9" s="57"/>
      <c r="I9" s="57"/>
      <c r="J9" s="57"/>
      <c r="K9" s="57"/>
      <c r="L9" s="57"/>
    </row>
    <row r="10" spans="1:12" x14ac:dyDescent="0.25">
      <c r="A10" s="15" t="s">
        <v>9</v>
      </c>
      <c r="B10" s="1" t="s">
        <v>5</v>
      </c>
      <c r="C10" s="16" t="s">
        <v>13</v>
      </c>
      <c r="D10" s="76" t="s">
        <v>26</v>
      </c>
      <c r="E10" s="57"/>
      <c r="F10" s="57"/>
      <c r="G10" s="60"/>
      <c r="H10" s="57"/>
      <c r="I10" s="57"/>
      <c r="J10" s="57"/>
      <c r="K10" s="57"/>
      <c r="L10" s="57"/>
    </row>
    <row r="11" spans="1:12" x14ac:dyDescent="0.25">
      <c r="A11" s="21"/>
      <c r="B11" s="7">
        <f>(A11/8)*40</f>
        <v>0</v>
      </c>
      <c r="C11" s="6">
        <f>A11/8*12</f>
        <v>0</v>
      </c>
      <c r="D11" s="78">
        <f>B11/40</f>
        <v>0</v>
      </c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3"/>
      <c r="B12" s="4"/>
      <c r="C12" s="5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8" t="s">
        <v>3</v>
      </c>
      <c r="B13" s="45" t="s">
        <v>6</v>
      </c>
      <c r="C13" s="9" t="s">
        <v>12</v>
      </c>
      <c r="E13" s="57"/>
      <c r="F13" s="57"/>
      <c r="G13" s="60"/>
      <c r="H13" s="57"/>
      <c r="I13" s="57"/>
      <c r="J13" s="57"/>
      <c r="K13" s="57"/>
      <c r="L13" s="57"/>
    </row>
    <row r="14" spans="1:12" x14ac:dyDescent="0.25">
      <c r="A14" s="48"/>
      <c r="B14" s="46">
        <f>A14*40</f>
        <v>0</v>
      </c>
      <c r="C14" s="6">
        <f>A14*12</f>
        <v>0</v>
      </c>
      <c r="E14" s="57"/>
      <c r="F14" s="57"/>
      <c r="G14" s="61"/>
      <c r="H14" s="57"/>
      <c r="I14" s="57"/>
      <c r="J14" s="57"/>
      <c r="K14" s="57"/>
      <c r="L14" s="57"/>
    </row>
    <row r="15" spans="1:12" x14ac:dyDescent="0.25">
      <c r="A15" s="3"/>
      <c r="B15" s="4"/>
      <c r="C15" s="49"/>
      <c r="E15" s="57"/>
      <c r="F15" s="57"/>
      <c r="G15" s="57"/>
      <c r="H15" s="57"/>
      <c r="I15" s="57"/>
      <c r="J15" s="57"/>
      <c r="K15" s="57"/>
      <c r="L15" s="57"/>
    </row>
    <row r="16" spans="1:12" hidden="1" x14ac:dyDescent="0.25">
      <c r="A16" s="8" t="s">
        <v>2</v>
      </c>
      <c r="B16" s="18" t="s">
        <v>0</v>
      </c>
      <c r="C16" s="19" t="s">
        <v>4</v>
      </c>
      <c r="E16" s="57"/>
      <c r="F16" s="57"/>
      <c r="G16" s="60"/>
      <c r="H16" s="57"/>
      <c r="I16" s="57"/>
      <c r="J16" s="57"/>
      <c r="K16" s="57"/>
      <c r="L16" s="57"/>
    </row>
    <row r="17" spans="1:12" hidden="1" x14ac:dyDescent="0.25">
      <c r="A17" s="10" t="e">
        <f>(A11/8)*40/C17</f>
        <v>#DIV/0!</v>
      </c>
      <c r="B17" s="75" t="e">
        <f>1-A17</f>
        <v>#DIV/0!</v>
      </c>
      <c r="C17" s="20">
        <f>B11+B14</f>
        <v>0</v>
      </c>
      <c r="E17" s="57"/>
      <c r="F17" s="57"/>
      <c r="G17" s="57"/>
      <c r="H17" s="57"/>
      <c r="I17" s="57"/>
      <c r="J17" s="57"/>
      <c r="K17" s="57"/>
      <c r="L17" s="57"/>
    </row>
    <row r="18" spans="1:12" hidden="1" x14ac:dyDescent="0.25">
      <c r="A18" s="24"/>
      <c r="B18" s="25"/>
      <c r="C18" s="26"/>
      <c r="E18" s="57"/>
      <c r="F18" s="57"/>
      <c r="G18" s="57"/>
      <c r="H18" s="57"/>
      <c r="I18" s="57"/>
      <c r="J18" s="57"/>
      <c r="K18" s="57"/>
      <c r="L18" s="57"/>
    </row>
    <row r="19" spans="1:12" x14ac:dyDescent="0.25">
      <c r="A19" s="24" t="s">
        <v>27</v>
      </c>
      <c r="B19" s="25"/>
      <c r="C19" s="77">
        <f>A14+D11</f>
        <v>0</v>
      </c>
      <c r="D19" s="77"/>
      <c r="E19" s="57"/>
      <c r="F19" s="57"/>
      <c r="G19" s="57"/>
      <c r="H19" s="57"/>
      <c r="I19" s="57"/>
      <c r="J19" s="57"/>
      <c r="K19" s="57"/>
      <c r="L19" s="57"/>
    </row>
    <row r="20" spans="1:12" x14ac:dyDescent="0.25">
      <c r="A20" s="24" t="s">
        <v>28</v>
      </c>
      <c r="B20" s="25"/>
      <c r="C20" s="74">
        <v>1.625</v>
      </c>
      <c r="D20" s="77"/>
      <c r="E20" s="57"/>
      <c r="F20" s="57"/>
      <c r="G20" s="57"/>
      <c r="H20" s="57"/>
      <c r="I20" s="57"/>
      <c r="J20" s="57"/>
      <c r="K20" s="57"/>
      <c r="L20" s="57"/>
    </row>
    <row r="21" spans="1:12" ht="33.75" customHeight="1" thickBot="1" x14ac:dyDescent="0.3">
      <c r="A21" s="104" t="str">
        <f>IF(C19&gt;C20, "The Investigator's Combined FTE is above the maximum allowed amount. FTE must be reduced prior to proceeding.", "")</f>
        <v/>
      </c>
      <c r="B21" s="104"/>
      <c r="C21" s="104"/>
      <c r="D21" s="104"/>
      <c r="E21" s="57"/>
      <c r="F21" s="57"/>
      <c r="G21" s="57"/>
      <c r="H21" s="57"/>
      <c r="I21" s="57"/>
      <c r="J21" s="57"/>
      <c r="K21" s="57"/>
      <c r="L21" s="57"/>
    </row>
    <row r="22" spans="1:12" x14ac:dyDescent="0.25">
      <c r="A22" s="97" t="s">
        <v>7</v>
      </c>
      <c r="B22" s="98"/>
      <c r="C22" s="98"/>
      <c r="D22" s="99"/>
      <c r="E22" s="57"/>
      <c r="F22" s="57"/>
      <c r="G22" s="57"/>
      <c r="H22" s="57"/>
      <c r="I22" s="57"/>
      <c r="J22" s="57"/>
      <c r="K22" s="57"/>
      <c r="L22" s="57"/>
    </row>
    <row r="23" spans="1:12" x14ac:dyDescent="0.25">
      <c r="A23" s="105" t="s">
        <v>33</v>
      </c>
      <c r="B23" s="106"/>
      <c r="C23" s="106"/>
      <c r="D23" s="107"/>
      <c r="E23" s="57"/>
      <c r="F23" s="57"/>
      <c r="G23" s="57"/>
      <c r="H23" s="57"/>
      <c r="I23" s="57"/>
      <c r="J23" s="57"/>
      <c r="K23" s="57"/>
      <c r="L23" s="57"/>
    </row>
    <row r="24" spans="1:12" s="33" customFormat="1" ht="30" x14ac:dyDescent="0.25">
      <c r="A24" s="47" t="s">
        <v>29</v>
      </c>
      <c r="B24" s="79" t="s">
        <v>31</v>
      </c>
      <c r="C24" s="39" t="s">
        <v>30</v>
      </c>
      <c r="D24" s="40" t="s">
        <v>14</v>
      </c>
      <c r="E24" s="64" t="s">
        <v>20</v>
      </c>
      <c r="F24" s="64" t="s">
        <v>23</v>
      </c>
      <c r="G24" s="64" t="s">
        <v>19</v>
      </c>
      <c r="H24" s="64"/>
      <c r="I24" s="62"/>
      <c r="J24" s="62"/>
      <c r="K24" s="62"/>
      <c r="L24" s="63"/>
    </row>
    <row r="25" spans="1:12" x14ac:dyDescent="0.25">
      <c r="A25" s="11" t="str">
        <f t="shared" ref="A25:A44" si="0">IF(OR(ISBLANK($A$11),ISBLANK($A$14),$A$14=0),"", 12*$B$17)</f>
        <v/>
      </c>
      <c r="B25" s="29"/>
      <c r="C25" s="28" t="str">
        <f t="shared" ref="C25:C44" si="1">IF(OR(ISBLANK($A$11),ISBLANK($A$14), $A$14=0),"",B25/$C$14)</f>
        <v/>
      </c>
      <c r="D25" s="52" t="str">
        <f t="shared" ref="D25:D44" si="2">IF(OR(ISBLANK($A$11),ISBLANK($A$14), $A$14=0),"",A25*C25)</f>
        <v/>
      </c>
      <c r="E25" s="53"/>
      <c r="F25" s="84"/>
      <c r="G25" s="53"/>
      <c r="H25" s="53"/>
      <c r="I25" s="53"/>
      <c r="J25" s="53"/>
      <c r="K25" s="53"/>
      <c r="L25" s="53"/>
    </row>
    <row r="26" spans="1:12" x14ac:dyDescent="0.25">
      <c r="A26" s="11" t="str">
        <f t="shared" si="0"/>
        <v/>
      </c>
      <c r="B26" s="29"/>
      <c r="C26" s="28" t="str">
        <f t="shared" si="1"/>
        <v/>
      </c>
      <c r="D26" s="52" t="str">
        <f t="shared" si="2"/>
        <v/>
      </c>
      <c r="E26" s="53"/>
      <c r="F26" s="53"/>
      <c r="G26" s="53"/>
      <c r="H26" s="53"/>
      <c r="I26" s="53"/>
      <c r="J26" s="53"/>
      <c r="K26" s="53"/>
      <c r="L26" s="53"/>
    </row>
    <row r="27" spans="1:12" x14ac:dyDescent="0.25">
      <c r="A27" s="11" t="str">
        <f t="shared" si="0"/>
        <v/>
      </c>
      <c r="B27" s="29"/>
      <c r="C27" s="28" t="str">
        <f t="shared" si="1"/>
        <v/>
      </c>
      <c r="D27" s="52" t="str">
        <f t="shared" si="2"/>
        <v/>
      </c>
      <c r="E27" s="53"/>
      <c r="F27" s="53"/>
      <c r="G27" s="53"/>
      <c r="H27" s="53"/>
      <c r="I27" s="53"/>
      <c r="J27" s="53"/>
      <c r="K27" s="53"/>
      <c r="L27" s="53"/>
    </row>
    <row r="28" spans="1:12" x14ac:dyDescent="0.25">
      <c r="A28" s="11" t="str">
        <f t="shared" si="0"/>
        <v/>
      </c>
      <c r="B28" s="29"/>
      <c r="C28" s="28" t="str">
        <f t="shared" si="1"/>
        <v/>
      </c>
      <c r="D28" s="52" t="str">
        <f t="shared" si="2"/>
        <v/>
      </c>
      <c r="E28" s="53"/>
      <c r="F28" s="53"/>
      <c r="G28" s="53"/>
      <c r="H28" s="53"/>
      <c r="I28" s="53"/>
      <c r="J28" s="53"/>
      <c r="K28" s="53"/>
      <c r="L28" s="53"/>
    </row>
    <row r="29" spans="1:12" x14ac:dyDescent="0.25">
      <c r="A29" s="11" t="str">
        <f t="shared" si="0"/>
        <v/>
      </c>
      <c r="B29" s="29"/>
      <c r="C29" s="28" t="str">
        <f t="shared" si="1"/>
        <v/>
      </c>
      <c r="D29" s="52" t="str">
        <f t="shared" si="2"/>
        <v/>
      </c>
      <c r="E29" s="53"/>
      <c r="F29" s="53"/>
      <c r="G29" s="53"/>
      <c r="H29" s="53"/>
      <c r="I29" s="53"/>
      <c r="J29" s="53"/>
      <c r="K29" s="53"/>
      <c r="L29" s="53"/>
    </row>
    <row r="30" spans="1:12" x14ac:dyDescent="0.25">
      <c r="A30" s="11" t="str">
        <f t="shared" si="0"/>
        <v/>
      </c>
      <c r="B30" s="29"/>
      <c r="C30" s="28" t="str">
        <f t="shared" si="1"/>
        <v/>
      </c>
      <c r="D30" s="52" t="str">
        <f t="shared" si="2"/>
        <v/>
      </c>
      <c r="E30" s="53"/>
      <c r="F30" s="53"/>
      <c r="G30" s="53"/>
      <c r="H30" s="53"/>
      <c r="I30" s="53"/>
      <c r="J30" s="53"/>
      <c r="K30" s="53"/>
      <c r="L30" s="53"/>
    </row>
    <row r="31" spans="1:12" x14ac:dyDescent="0.25">
      <c r="A31" s="11" t="str">
        <f t="shared" si="0"/>
        <v/>
      </c>
      <c r="B31" s="29"/>
      <c r="C31" s="28" t="str">
        <f t="shared" si="1"/>
        <v/>
      </c>
      <c r="D31" s="52" t="str">
        <f t="shared" si="2"/>
        <v/>
      </c>
      <c r="E31" s="53"/>
      <c r="F31" s="53"/>
      <c r="G31" s="53"/>
      <c r="H31" s="53"/>
      <c r="I31" s="53"/>
      <c r="J31" s="53"/>
      <c r="K31" s="53"/>
      <c r="L31" s="53"/>
    </row>
    <row r="32" spans="1:12" x14ac:dyDescent="0.25">
      <c r="A32" s="11" t="str">
        <f t="shared" si="0"/>
        <v/>
      </c>
      <c r="B32" s="29"/>
      <c r="C32" s="28" t="str">
        <f t="shared" si="1"/>
        <v/>
      </c>
      <c r="D32" s="52" t="str">
        <f t="shared" si="2"/>
        <v/>
      </c>
      <c r="E32" s="53"/>
      <c r="F32" s="53"/>
      <c r="G32" s="53"/>
      <c r="H32" s="53"/>
      <c r="I32" s="53"/>
      <c r="J32" s="53"/>
      <c r="K32" s="53"/>
      <c r="L32" s="53"/>
    </row>
    <row r="33" spans="1:12" x14ac:dyDescent="0.25">
      <c r="A33" s="11" t="str">
        <f t="shared" si="0"/>
        <v/>
      </c>
      <c r="B33" s="29"/>
      <c r="C33" s="28" t="str">
        <f t="shared" si="1"/>
        <v/>
      </c>
      <c r="D33" s="52" t="str">
        <f t="shared" si="2"/>
        <v/>
      </c>
      <c r="E33" s="53"/>
      <c r="F33" s="53"/>
      <c r="G33" s="53"/>
      <c r="H33" s="53"/>
      <c r="I33" s="53"/>
      <c r="J33" s="53"/>
      <c r="K33" s="53"/>
      <c r="L33" s="53"/>
    </row>
    <row r="34" spans="1:12" x14ac:dyDescent="0.25">
      <c r="A34" s="11" t="str">
        <f t="shared" si="0"/>
        <v/>
      </c>
      <c r="B34" s="29"/>
      <c r="C34" s="28" t="str">
        <f t="shared" si="1"/>
        <v/>
      </c>
      <c r="D34" s="52" t="str">
        <f t="shared" si="2"/>
        <v/>
      </c>
      <c r="E34" s="53"/>
      <c r="F34" s="53"/>
      <c r="G34" s="53"/>
      <c r="H34" s="53"/>
      <c r="I34" s="53"/>
      <c r="J34" s="53"/>
      <c r="K34" s="53"/>
      <c r="L34" s="53"/>
    </row>
    <row r="35" spans="1:12" x14ac:dyDescent="0.25">
      <c r="A35" s="11" t="str">
        <f t="shared" si="0"/>
        <v/>
      </c>
      <c r="B35" s="29"/>
      <c r="C35" s="28" t="str">
        <f t="shared" si="1"/>
        <v/>
      </c>
      <c r="D35" s="52" t="str">
        <f t="shared" si="2"/>
        <v/>
      </c>
      <c r="E35" s="53"/>
      <c r="F35" s="53"/>
      <c r="G35" s="53"/>
      <c r="H35" s="53"/>
      <c r="I35" s="53"/>
      <c r="J35" s="53"/>
      <c r="K35" s="53"/>
      <c r="L35" s="53"/>
    </row>
    <row r="36" spans="1:12" x14ac:dyDescent="0.25">
      <c r="A36" s="11" t="str">
        <f t="shared" si="0"/>
        <v/>
      </c>
      <c r="B36" s="29"/>
      <c r="C36" s="28" t="str">
        <f t="shared" si="1"/>
        <v/>
      </c>
      <c r="D36" s="52" t="str">
        <f t="shared" si="2"/>
        <v/>
      </c>
      <c r="E36" s="53"/>
      <c r="F36" s="53"/>
      <c r="G36" s="53"/>
      <c r="H36" s="53"/>
      <c r="I36" s="53"/>
      <c r="J36" s="53"/>
      <c r="K36" s="53"/>
      <c r="L36" s="53"/>
    </row>
    <row r="37" spans="1:12" x14ac:dyDescent="0.25">
      <c r="A37" s="11" t="str">
        <f t="shared" si="0"/>
        <v/>
      </c>
      <c r="B37" s="29"/>
      <c r="C37" s="28" t="str">
        <f t="shared" si="1"/>
        <v/>
      </c>
      <c r="D37" s="52" t="str">
        <f t="shared" si="2"/>
        <v/>
      </c>
      <c r="E37" s="53"/>
      <c r="F37" s="53"/>
      <c r="G37" s="53"/>
      <c r="H37" s="53"/>
      <c r="I37" s="53"/>
      <c r="J37" s="53"/>
      <c r="K37" s="53"/>
      <c r="L37" s="53"/>
    </row>
    <row r="38" spans="1:12" x14ac:dyDescent="0.25">
      <c r="A38" s="11" t="str">
        <f t="shared" si="0"/>
        <v/>
      </c>
      <c r="B38" s="29"/>
      <c r="C38" s="28" t="str">
        <f t="shared" si="1"/>
        <v/>
      </c>
      <c r="D38" s="52" t="str">
        <f t="shared" si="2"/>
        <v/>
      </c>
      <c r="E38" s="53"/>
      <c r="F38" s="53"/>
      <c r="G38" s="53"/>
      <c r="H38" s="53"/>
      <c r="I38" s="53"/>
      <c r="J38" s="53"/>
      <c r="K38" s="53"/>
      <c r="L38" s="53"/>
    </row>
    <row r="39" spans="1:12" x14ac:dyDescent="0.25">
      <c r="A39" s="11" t="str">
        <f t="shared" si="0"/>
        <v/>
      </c>
      <c r="B39" s="29"/>
      <c r="C39" s="28" t="str">
        <f t="shared" si="1"/>
        <v/>
      </c>
      <c r="D39" s="52" t="str">
        <f t="shared" si="2"/>
        <v/>
      </c>
      <c r="E39" s="53"/>
      <c r="F39" s="53"/>
      <c r="G39" s="53"/>
      <c r="H39" s="53"/>
      <c r="I39" s="53"/>
      <c r="J39" s="53"/>
      <c r="K39" s="53"/>
      <c r="L39" s="53"/>
    </row>
    <row r="40" spans="1:12" x14ac:dyDescent="0.25">
      <c r="A40" s="11" t="str">
        <f t="shared" si="0"/>
        <v/>
      </c>
      <c r="B40" s="29"/>
      <c r="C40" s="28" t="str">
        <f t="shared" si="1"/>
        <v/>
      </c>
      <c r="D40" s="52" t="str">
        <f t="shared" si="2"/>
        <v/>
      </c>
      <c r="E40" s="53"/>
      <c r="F40" s="53"/>
      <c r="G40" s="53"/>
      <c r="H40" s="53"/>
      <c r="I40" s="53"/>
      <c r="J40" s="53"/>
      <c r="K40" s="53"/>
      <c r="L40" s="53"/>
    </row>
    <row r="41" spans="1:12" x14ac:dyDescent="0.25">
      <c r="A41" s="11" t="str">
        <f t="shared" si="0"/>
        <v/>
      </c>
      <c r="B41" s="29"/>
      <c r="C41" s="28" t="str">
        <f t="shared" si="1"/>
        <v/>
      </c>
      <c r="D41" s="52" t="str">
        <f t="shared" si="2"/>
        <v/>
      </c>
      <c r="E41" s="53"/>
      <c r="F41" s="53"/>
      <c r="G41" s="53"/>
      <c r="H41" s="53"/>
      <c r="I41" s="53"/>
      <c r="J41" s="53"/>
      <c r="K41" s="53"/>
      <c r="L41" s="53"/>
    </row>
    <row r="42" spans="1:12" x14ac:dyDescent="0.25">
      <c r="A42" s="11" t="str">
        <f t="shared" si="0"/>
        <v/>
      </c>
      <c r="B42" s="29"/>
      <c r="C42" s="28" t="str">
        <f t="shared" si="1"/>
        <v/>
      </c>
      <c r="D42" s="52" t="str">
        <f t="shared" si="2"/>
        <v/>
      </c>
      <c r="E42" s="53"/>
      <c r="F42" s="53"/>
      <c r="G42" s="53"/>
      <c r="H42" s="53"/>
      <c r="I42" s="53"/>
      <c r="J42" s="53"/>
      <c r="K42" s="53"/>
      <c r="L42" s="53"/>
    </row>
    <row r="43" spans="1:12" x14ac:dyDescent="0.25">
      <c r="A43" s="11" t="str">
        <f t="shared" si="0"/>
        <v/>
      </c>
      <c r="B43" s="29"/>
      <c r="C43" s="28" t="str">
        <f t="shared" si="1"/>
        <v/>
      </c>
      <c r="D43" s="52" t="str">
        <f t="shared" si="2"/>
        <v/>
      </c>
      <c r="E43" s="53"/>
      <c r="F43" s="53"/>
      <c r="G43" s="53"/>
      <c r="H43" s="53"/>
      <c r="I43" s="53"/>
      <c r="J43" s="53"/>
      <c r="K43" s="53"/>
      <c r="L43" s="53"/>
    </row>
    <row r="44" spans="1:12" x14ac:dyDescent="0.25">
      <c r="A44" s="11" t="str">
        <f t="shared" si="0"/>
        <v/>
      </c>
      <c r="B44" s="30"/>
      <c r="C44" s="28" t="str">
        <f t="shared" si="1"/>
        <v/>
      </c>
      <c r="D44" s="52" t="str">
        <f t="shared" si="2"/>
        <v/>
      </c>
      <c r="E44" s="53"/>
      <c r="F44" s="53"/>
      <c r="G44" s="53"/>
      <c r="H44" s="53"/>
      <c r="I44" s="53"/>
      <c r="J44" s="53"/>
      <c r="K44" s="53"/>
      <c r="L44" s="53"/>
    </row>
    <row r="45" spans="1:12" ht="30" x14ac:dyDescent="0.25">
      <c r="A45" s="65" t="s">
        <v>24</v>
      </c>
      <c r="B45" s="88">
        <f>SUM(B25:B44)</f>
        <v>0</v>
      </c>
      <c r="C45" s="89">
        <f>SUM(C25:C44)</f>
        <v>0</v>
      </c>
      <c r="D45" s="90">
        <f>SUM(D25:D44)</f>
        <v>0</v>
      </c>
      <c r="E45" s="53"/>
      <c r="F45" s="53"/>
      <c r="G45" s="53"/>
      <c r="H45" s="53"/>
      <c r="I45" s="53"/>
      <c r="J45" s="53"/>
      <c r="K45" s="53"/>
      <c r="L45" s="53"/>
    </row>
    <row r="46" spans="1:12" x14ac:dyDescent="0.25">
      <c r="A46" s="86" t="str">
        <f>IF($B$45&gt;C14, "The 'Subtotal ISMMS CM on Awarded or TBF Projects' EXCEEDS the ISMMS CM Appointment.", "")</f>
        <v/>
      </c>
      <c r="B46" s="4"/>
      <c r="C46" s="43"/>
      <c r="D46" s="44"/>
      <c r="E46" s="53"/>
      <c r="F46" s="53"/>
      <c r="G46" s="53"/>
      <c r="H46" s="53"/>
      <c r="I46" s="53"/>
      <c r="J46" s="53"/>
      <c r="K46" s="53"/>
      <c r="L46" s="53"/>
    </row>
    <row r="47" spans="1:12" x14ac:dyDescent="0.25">
      <c r="A47" s="86" t="str">
        <f>IF($D$45&gt;A25, "The 'Subtotal TPE on Awarded and TBF Projects' EXCEEDS the PM Available at ISMMS.", "")</f>
        <v/>
      </c>
      <c r="B47" s="4"/>
      <c r="C47" s="43"/>
      <c r="D47" s="44"/>
      <c r="E47" s="53"/>
      <c r="F47" s="53"/>
      <c r="G47" s="53"/>
      <c r="H47" s="53"/>
      <c r="I47" s="53"/>
      <c r="J47" s="53"/>
      <c r="K47" s="53"/>
      <c r="L47" s="53"/>
    </row>
    <row r="48" spans="1:12" x14ac:dyDescent="0.25">
      <c r="A48" s="87" t="str">
        <f>IF($D$45&gt;A26, "You must reduce CM on your Awarded or TBF ISMMS projects.", "")</f>
        <v/>
      </c>
      <c r="B48" s="27"/>
      <c r="C48" s="27"/>
      <c r="D48" s="55"/>
      <c r="E48" s="53"/>
      <c r="F48" s="53"/>
      <c r="G48" s="53"/>
      <c r="H48" s="53"/>
      <c r="I48" s="53"/>
      <c r="J48" s="53"/>
      <c r="K48" s="53"/>
      <c r="L48" s="53"/>
    </row>
    <row r="49" spans="1:12" x14ac:dyDescent="0.25">
      <c r="A49" s="69"/>
      <c r="B49" s="4"/>
      <c r="C49" s="4"/>
      <c r="D49" s="5"/>
      <c r="E49" s="53"/>
      <c r="F49" s="53"/>
      <c r="G49" s="53"/>
      <c r="H49" s="53"/>
      <c r="I49" s="53"/>
      <c r="J49" s="53"/>
      <c r="K49" s="53"/>
      <c r="L49" s="53"/>
    </row>
    <row r="50" spans="1:12" x14ac:dyDescent="0.25">
      <c r="A50" s="69"/>
      <c r="B50" s="4"/>
      <c r="C50" s="4"/>
      <c r="D50" s="5"/>
      <c r="E50" s="53"/>
      <c r="F50" s="53"/>
      <c r="G50" s="53"/>
      <c r="H50" s="53"/>
      <c r="I50" s="53"/>
      <c r="J50" s="53"/>
      <c r="K50" s="53"/>
      <c r="L50" s="53"/>
    </row>
    <row r="51" spans="1:12" x14ac:dyDescent="0.25">
      <c r="A51" s="69"/>
      <c r="B51" s="4"/>
      <c r="C51" s="4"/>
      <c r="D51" s="5"/>
      <c r="E51" s="53"/>
      <c r="F51" s="53"/>
      <c r="G51" s="53"/>
      <c r="H51" s="53"/>
      <c r="I51" s="53"/>
      <c r="J51" s="53"/>
      <c r="K51" s="53"/>
      <c r="L51" s="53"/>
    </row>
    <row r="52" spans="1:12" x14ac:dyDescent="0.25">
      <c r="A52" s="94" t="s">
        <v>34</v>
      </c>
      <c r="B52" s="95"/>
      <c r="C52" s="95"/>
      <c r="D52" s="96"/>
      <c r="E52" s="53"/>
      <c r="F52" s="53"/>
      <c r="G52" s="53"/>
      <c r="H52" s="53"/>
      <c r="I52" s="53"/>
      <c r="J52" s="53"/>
      <c r="K52" s="53"/>
      <c r="L52" s="53"/>
    </row>
    <row r="53" spans="1:12" s="68" customFormat="1" ht="23.25" customHeight="1" x14ac:dyDescent="0.25">
      <c r="A53" s="80" t="s">
        <v>32</v>
      </c>
      <c r="B53" s="81" t="s">
        <v>31</v>
      </c>
      <c r="C53" s="82" t="s">
        <v>30</v>
      </c>
      <c r="D53" s="72" t="s">
        <v>14</v>
      </c>
      <c r="E53" s="64" t="s">
        <v>20</v>
      </c>
      <c r="F53" s="64" t="s">
        <v>23</v>
      </c>
      <c r="G53" s="64" t="s">
        <v>19</v>
      </c>
      <c r="H53" s="64"/>
      <c r="I53" s="62"/>
      <c r="J53" s="62"/>
      <c r="K53" s="62"/>
      <c r="L53" s="63"/>
    </row>
    <row r="54" spans="1:12" x14ac:dyDescent="0.25">
      <c r="A54" s="11" t="str">
        <f t="shared" ref="A54:A59" si="3">IF(OR(ISBLANK($A$11),ISBLANK($A$14), $A$14=0),"",12*$A$17)</f>
        <v/>
      </c>
      <c r="B54" s="29"/>
      <c r="C54" s="28" t="str">
        <f t="shared" ref="C54:C59" si="4">IF(OR(ISBLANK($A$11),ISBLANK($A$14), $A$14=0),"",B54/$C$11)</f>
        <v/>
      </c>
      <c r="D54" s="12" t="str">
        <f t="shared" ref="D54:D59" si="5">IF(OR(ISBLANK($A$11),ISBLANK($A$14), $A$14=0), "", A54*C54)</f>
        <v/>
      </c>
      <c r="E54" s="53"/>
      <c r="F54" s="53"/>
      <c r="G54" s="53"/>
      <c r="H54" s="53"/>
      <c r="I54" s="53"/>
      <c r="J54" s="53"/>
      <c r="K54" s="53"/>
      <c r="L54" s="53"/>
    </row>
    <row r="55" spans="1:12" x14ac:dyDescent="0.25">
      <c r="A55" s="11" t="str">
        <f t="shared" si="3"/>
        <v/>
      </c>
      <c r="B55" s="29"/>
      <c r="C55" s="28" t="str">
        <f t="shared" si="4"/>
        <v/>
      </c>
      <c r="D55" s="12" t="str">
        <f t="shared" si="5"/>
        <v/>
      </c>
      <c r="E55" s="53"/>
      <c r="F55" s="53"/>
      <c r="G55" s="53"/>
      <c r="H55" s="53"/>
      <c r="I55" s="53"/>
      <c r="J55" s="53"/>
      <c r="K55" s="53"/>
      <c r="L55" s="53"/>
    </row>
    <row r="56" spans="1:12" x14ac:dyDescent="0.25">
      <c r="A56" s="11" t="str">
        <f t="shared" si="3"/>
        <v/>
      </c>
      <c r="B56" s="29"/>
      <c r="C56" s="28" t="str">
        <f t="shared" si="4"/>
        <v/>
      </c>
      <c r="D56" s="12" t="str">
        <f t="shared" si="5"/>
        <v/>
      </c>
      <c r="E56" s="53"/>
      <c r="F56" s="53"/>
      <c r="G56" s="53"/>
      <c r="H56" s="53"/>
      <c r="I56" s="53"/>
      <c r="J56" s="53"/>
      <c r="K56" s="53"/>
      <c r="L56" s="53"/>
    </row>
    <row r="57" spans="1:12" x14ac:dyDescent="0.25">
      <c r="A57" s="11" t="str">
        <f t="shared" si="3"/>
        <v/>
      </c>
      <c r="B57" s="29"/>
      <c r="C57" s="28" t="str">
        <f t="shared" si="4"/>
        <v/>
      </c>
      <c r="D57" s="12" t="str">
        <f t="shared" si="5"/>
        <v/>
      </c>
      <c r="E57" s="53"/>
      <c r="F57" s="53"/>
      <c r="G57" s="53"/>
      <c r="H57" s="53"/>
      <c r="I57" s="53"/>
      <c r="J57" s="53"/>
      <c r="K57" s="53"/>
      <c r="L57" s="53"/>
    </row>
    <row r="58" spans="1:12" x14ac:dyDescent="0.25">
      <c r="A58" s="11" t="str">
        <f t="shared" si="3"/>
        <v/>
      </c>
      <c r="B58" s="29"/>
      <c r="C58" s="28" t="str">
        <f t="shared" si="4"/>
        <v/>
      </c>
      <c r="D58" s="12" t="str">
        <f t="shared" si="5"/>
        <v/>
      </c>
      <c r="E58" s="53"/>
      <c r="F58" s="53"/>
      <c r="G58" s="53"/>
      <c r="H58" s="53"/>
      <c r="I58" s="53"/>
      <c r="J58" s="53"/>
      <c r="K58" s="53"/>
      <c r="L58" s="53"/>
    </row>
    <row r="59" spans="1:12" x14ac:dyDescent="0.25">
      <c r="A59" s="13" t="str">
        <f t="shared" si="3"/>
        <v/>
      </c>
      <c r="B59" s="30"/>
      <c r="C59" s="66" t="str">
        <f t="shared" si="4"/>
        <v/>
      </c>
      <c r="D59" s="14" t="str">
        <f t="shared" si="5"/>
        <v/>
      </c>
      <c r="E59" s="53"/>
      <c r="F59" s="53"/>
      <c r="G59" s="53"/>
      <c r="H59" s="53"/>
      <c r="I59" s="53"/>
      <c r="J59" s="53"/>
      <c r="K59" s="53"/>
      <c r="L59" s="53"/>
    </row>
    <row r="60" spans="1:12" ht="30" x14ac:dyDescent="0.25">
      <c r="A60" s="65" t="s">
        <v>25</v>
      </c>
      <c r="B60" s="91">
        <f>SUM(B54:B59)</f>
        <v>0</v>
      </c>
      <c r="C60" s="92">
        <f>SUM(C54:C59)</f>
        <v>0</v>
      </c>
      <c r="D60" s="93">
        <f>SUM(D54:D59)</f>
        <v>0</v>
      </c>
      <c r="E60" s="53"/>
      <c r="F60" s="53"/>
      <c r="G60" s="53"/>
      <c r="H60" s="53"/>
      <c r="I60" s="53"/>
      <c r="J60" s="53"/>
      <c r="K60" s="53"/>
      <c r="L60" s="53"/>
    </row>
    <row r="61" spans="1:12" x14ac:dyDescent="0.25">
      <c r="A61" s="86" t="str">
        <f>IF($B$60&gt;C11, "The VA Total 'CM on Awarded or To Be Funded Projects' EXCEEDS the VA CM Appointment.", "")</f>
        <v/>
      </c>
      <c r="B61" s="50"/>
      <c r="C61" s="51"/>
      <c r="D61" s="44"/>
      <c r="E61" s="53"/>
      <c r="F61" s="53"/>
      <c r="G61" s="53"/>
      <c r="H61" s="53"/>
      <c r="I61" s="53"/>
      <c r="J61" s="53"/>
      <c r="K61" s="53"/>
      <c r="L61" s="53"/>
    </row>
    <row r="62" spans="1:12" x14ac:dyDescent="0.25">
      <c r="A62" s="86" t="str">
        <f>IF($D$60&gt;A54, "The 'Subtotal TPE on Project' EXCEEDS the PM Available at the VA.", "")</f>
        <v/>
      </c>
      <c r="B62" s="50"/>
      <c r="C62" s="51"/>
      <c r="D62" s="44"/>
      <c r="E62" s="53"/>
      <c r="F62" s="53"/>
      <c r="G62" s="53"/>
      <c r="H62" s="53"/>
      <c r="I62" s="53"/>
      <c r="J62" s="53"/>
      <c r="K62" s="53"/>
      <c r="L62" s="53"/>
    </row>
    <row r="63" spans="1:12" x14ac:dyDescent="0.25">
      <c r="A63" s="86" t="str">
        <f>IF($D$60&gt;A55, " You must reduce CM on your Awarded or TBF VA projects.", "")</f>
        <v/>
      </c>
      <c r="D63" s="55"/>
      <c r="E63" s="53"/>
      <c r="F63" s="53"/>
      <c r="G63" s="53"/>
      <c r="H63" s="53"/>
      <c r="I63" s="53"/>
      <c r="J63" s="53"/>
      <c r="K63" s="53"/>
      <c r="L63" s="53"/>
    </row>
    <row r="64" spans="1:12" s="34" customFormat="1" x14ac:dyDescent="0.25">
      <c r="A64" s="35" t="s">
        <v>11</v>
      </c>
      <c r="B64" s="36"/>
      <c r="C64" s="36"/>
      <c r="D64" s="37" t="s">
        <v>17</v>
      </c>
      <c r="E64" s="54"/>
      <c r="F64" s="54"/>
      <c r="G64" s="54"/>
      <c r="H64" s="54"/>
      <c r="I64" s="54"/>
      <c r="J64" s="54"/>
      <c r="K64" s="54"/>
      <c r="L64" s="54"/>
    </row>
    <row r="65" spans="1:12" x14ac:dyDescent="0.25">
      <c r="A65" s="13" t="str">
        <f>IF(OR(ISBLANK($A$11), ISBLANK($A$14), $A$14=0),"",A25+A54)</f>
        <v/>
      </c>
      <c r="B65" s="27"/>
      <c r="C65" s="2"/>
      <c r="D65" s="14">
        <f>D45+D60</f>
        <v>0</v>
      </c>
      <c r="E65" s="53"/>
      <c r="F65" s="53"/>
      <c r="G65" s="53"/>
      <c r="H65" s="53"/>
      <c r="I65" s="53"/>
      <c r="J65" s="53"/>
      <c r="K65" s="53"/>
      <c r="L65" s="53"/>
    </row>
    <row r="66" spans="1:12" x14ac:dyDescent="0.25">
      <c r="A66" s="56"/>
      <c r="B66" s="53"/>
      <c r="C66" s="53"/>
      <c r="D66" s="53"/>
    </row>
    <row r="67" spans="1:12" x14ac:dyDescent="0.25">
      <c r="A67" s="67"/>
      <c r="B67" s="53"/>
      <c r="C67" s="53"/>
      <c r="D67" s="53"/>
    </row>
    <row r="68" spans="1:12" x14ac:dyDescent="0.25">
      <c r="A68" s="53"/>
      <c r="B68" s="53"/>
      <c r="C68" s="53"/>
      <c r="D68" s="53"/>
    </row>
    <row r="69" spans="1:12" x14ac:dyDescent="0.25">
      <c r="A69" s="53"/>
      <c r="B69" s="53"/>
      <c r="C69" s="53"/>
      <c r="D69" s="53"/>
    </row>
    <row r="70" spans="1:12" x14ac:dyDescent="0.25">
      <c r="A70" s="53"/>
      <c r="B70" s="53"/>
      <c r="C70" s="53"/>
      <c r="D70" s="53"/>
    </row>
  </sheetData>
  <sheetProtection algorithmName="SHA-512" hashValue="2yMEBoNdSniVBYNaVMmk+I8QH3tC9jsqwA+lSdgx6SPYYP5ImjJCF0/Uln7v2QTDUppUjfMQeaSUrfZmQLWZYw==" saltValue="XlviUO/IvCYx/hV+sEhYSQ==" spinCount="100000" sheet="1" objects="1" scenarios="1"/>
  <mergeCells count="7">
    <mergeCell ref="A52:D52"/>
    <mergeCell ref="A22:D22"/>
    <mergeCell ref="A2:D2"/>
    <mergeCell ref="A9:C9"/>
    <mergeCell ref="A3:D3"/>
    <mergeCell ref="A21:D21"/>
    <mergeCell ref="A23:D23"/>
  </mergeCells>
  <conditionalFormatting sqref="B45">
    <cfRule type="cellIs" dxfId="8" priority="9" operator="lessThanOrEqual">
      <formula>$C$14</formula>
    </cfRule>
    <cfRule type="cellIs" dxfId="7" priority="15" operator="greaterThan">
      <formula>$C$14</formula>
    </cfRule>
  </conditionalFormatting>
  <conditionalFormatting sqref="D45">
    <cfRule type="cellIs" dxfId="6" priority="7" operator="greaterThan">
      <formula>$A$25</formula>
    </cfRule>
    <cfRule type="cellIs" dxfId="5" priority="8" operator="lessThanOrEqual">
      <formula>$A$25</formula>
    </cfRule>
  </conditionalFormatting>
  <conditionalFormatting sqref="B60">
    <cfRule type="cellIs" dxfId="4" priority="5" operator="greaterThan">
      <formula>$C$11</formula>
    </cfRule>
    <cfRule type="cellIs" dxfId="3" priority="6" operator="lessThanOrEqual">
      <formula>$C$11</formula>
    </cfRule>
  </conditionalFormatting>
  <conditionalFormatting sqref="D60">
    <cfRule type="cellIs" dxfId="2" priority="3" operator="greaterThan">
      <formula>$A$54</formula>
    </cfRule>
    <cfRule type="cellIs" dxfId="1" priority="4" operator="lessThanOrEqual">
      <formula>$A$54</formula>
    </cfRule>
  </conditionalFormatting>
  <conditionalFormatting sqref="C19">
    <cfRule type="cellIs" dxfId="0" priority="1" operator="greaterThan">
      <formula>$C$20</formula>
    </cfRule>
  </conditionalFormatting>
  <dataValidations xWindow="227" yWindow="851" count="3">
    <dataValidation allowBlank="1" showInputMessage="1" showErrorMessage="1" promptTitle="Number Entry" prompt="Enter 1, 2, 3, 4, 5, 6, 7, or 8 as appropriate." sqref="A10"/>
    <dataValidation allowBlank="1" showInputMessage="1" showErrorMessage="1" promptTitle="Decimal" prompt="Enter the appropriate ISMMS FTE such as .5, .875, or 1._x000a_" sqref="A13"/>
    <dataValidation allowBlank="1" showInputMessage="1" showErrorMessage="1" promptTitle="Additonal Sponsored Projects" prompt="Includes Sponsored Projects on &quot;Additional Rows&quot; tab." sqref="A45"/>
  </dataValidations>
  <pageMargins left="0.7" right="0.7" top="0.75" bottom="0.75" header="0.3" footer="0.3"/>
  <pageSetup orientation="portrait" horizontalDpi="4294967295" verticalDpi="4294967295" r:id="rId1"/>
  <headerFooter>
    <oddHeader xml:space="preserve">&amp;R&amp;8rev. 1/26/25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Layout" zoomScale="154" zoomScaleNormal="130" zoomScalePageLayoutView="154" workbookViewId="0">
      <selection activeCell="B15" sqref="B15"/>
    </sheetView>
  </sheetViews>
  <sheetFormatPr defaultRowHeight="15" x14ac:dyDescent="0.25"/>
  <cols>
    <col min="1" max="1" width="20.140625" customWidth="1"/>
    <col min="2" max="2" width="20" customWidth="1"/>
    <col min="3" max="3" width="24.28515625" bestFit="1" customWidth="1"/>
    <col min="4" max="4" width="21.42578125" bestFit="1" customWidth="1"/>
    <col min="5" max="5" width="9.42578125" customWidth="1"/>
    <col min="6" max="6" width="9.28515625" customWidth="1"/>
    <col min="7" max="7" width="20.5703125" customWidth="1"/>
  </cols>
  <sheetData>
    <row r="1" spans="1:12" x14ac:dyDescent="0.25">
      <c r="A1" s="83" t="s">
        <v>8</v>
      </c>
      <c r="B1" s="38"/>
      <c r="C1" s="38"/>
      <c r="D1" s="38"/>
      <c r="E1" s="58" t="s">
        <v>18</v>
      </c>
      <c r="F1" s="57"/>
      <c r="G1" s="57"/>
      <c r="H1" s="57"/>
      <c r="I1" s="57"/>
      <c r="J1" s="57"/>
      <c r="K1" s="57"/>
      <c r="L1" s="57"/>
    </row>
    <row r="2" spans="1:12" x14ac:dyDescent="0.25">
      <c r="A2" s="100" t="s">
        <v>39</v>
      </c>
      <c r="B2" s="100"/>
      <c r="C2" s="100"/>
      <c r="D2" s="100"/>
      <c r="E2" s="58"/>
      <c r="F2" s="57"/>
      <c r="G2" s="57"/>
      <c r="H2" s="57"/>
      <c r="I2" s="57"/>
      <c r="J2" s="57"/>
      <c r="K2" s="57"/>
      <c r="L2" s="57"/>
    </row>
    <row r="3" spans="1:12" ht="38.25" customHeight="1" x14ac:dyDescent="0.25">
      <c r="A3" s="100" t="s">
        <v>38</v>
      </c>
      <c r="B3" s="100"/>
      <c r="C3" s="100"/>
      <c r="D3" s="100"/>
      <c r="E3" s="57"/>
      <c r="F3" s="57"/>
      <c r="G3" s="57"/>
      <c r="H3" s="57"/>
      <c r="I3" s="57"/>
      <c r="J3" s="57"/>
      <c r="K3" s="57"/>
      <c r="L3" s="57"/>
    </row>
    <row r="4" spans="1:12" ht="2.25" customHeight="1" x14ac:dyDescent="0.25">
      <c r="A4" s="17"/>
      <c r="E4" s="57"/>
      <c r="F4" s="57"/>
      <c r="G4" s="57"/>
      <c r="H4" s="57"/>
      <c r="I4" s="57"/>
      <c r="J4" s="57"/>
      <c r="K4" s="57"/>
      <c r="L4" s="57"/>
    </row>
    <row r="5" spans="1:12" ht="15.75" customHeight="1" x14ac:dyDescent="0.25">
      <c r="B5" s="42" t="s">
        <v>15</v>
      </c>
      <c r="C5" s="41"/>
      <c r="D5" s="41"/>
      <c r="E5" s="57"/>
      <c r="F5" s="57"/>
      <c r="G5" s="57"/>
      <c r="H5" s="57"/>
      <c r="I5" s="57"/>
      <c r="J5" s="57"/>
      <c r="K5" s="57"/>
      <c r="L5" s="57"/>
    </row>
    <row r="6" spans="1:12" ht="15.75" x14ac:dyDescent="0.25">
      <c r="B6" s="42" t="s">
        <v>16</v>
      </c>
      <c r="C6" s="41"/>
      <c r="D6" s="41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22" t="s">
        <v>10</v>
      </c>
      <c r="B7" s="73">
        <f>'TPE Calculator_Active'!B7</f>
        <v>0</v>
      </c>
      <c r="C7" s="85"/>
      <c r="E7" s="57"/>
      <c r="F7" s="57"/>
      <c r="G7" s="57"/>
      <c r="H7" s="57"/>
      <c r="I7" s="57"/>
      <c r="J7" s="57"/>
      <c r="K7" s="57"/>
      <c r="L7" s="57"/>
    </row>
    <row r="8" spans="1:12" ht="3.75" customHeight="1" x14ac:dyDescent="0.25">
      <c r="A8" s="31"/>
      <c r="B8" s="32"/>
      <c r="C8" s="32"/>
      <c r="E8" s="57"/>
      <c r="F8" s="57"/>
      <c r="G8" s="57"/>
      <c r="H8" s="57"/>
      <c r="I8" s="57"/>
      <c r="J8" s="57"/>
      <c r="K8" s="57"/>
      <c r="L8" s="57"/>
    </row>
    <row r="9" spans="1:12" ht="15.75" thickBot="1" x14ac:dyDescent="0.3">
      <c r="A9" s="101" t="s">
        <v>1</v>
      </c>
      <c r="B9" s="102"/>
      <c r="C9" s="103"/>
      <c r="E9" s="57"/>
      <c r="F9" s="57"/>
      <c r="G9" s="59"/>
      <c r="H9" s="57"/>
      <c r="I9" s="57"/>
      <c r="J9" s="57"/>
      <c r="K9" s="57"/>
      <c r="L9" s="57"/>
    </row>
    <row r="10" spans="1:12" x14ac:dyDescent="0.25">
      <c r="A10" s="15" t="s">
        <v>9</v>
      </c>
      <c r="B10" s="1" t="s">
        <v>5</v>
      </c>
      <c r="C10" s="16" t="s">
        <v>13</v>
      </c>
      <c r="D10" s="76" t="s">
        <v>26</v>
      </c>
      <c r="E10" s="57"/>
      <c r="F10" s="57"/>
      <c r="G10" s="60"/>
      <c r="H10" s="57"/>
      <c r="I10" s="57"/>
      <c r="J10" s="57"/>
      <c r="K10" s="57"/>
      <c r="L10" s="57"/>
    </row>
    <row r="11" spans="1:12" x14ac:dyDescent="0.25">
      <c r="A11" s="70">
        <f>'TPE Calculator_Active'!A11</f>
        <v>0</v>
      </c>
      <c r="B11" s="7">
        <f>(A11/8)*40</f>
        <v>0</v>
      </c>
      <c r="C11" s="6">
        <f>A11/8*12</f>
        <v>0</v>
      </c>
      <c r="D11" s="78">
        <f>B11/40</f>
        <v>0</v>
      </c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3"/>
      <c r="B12" s="4"/>
      <c r="C12" s="5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8" t="s">
        <v>3</v>
      </c>
      <c r="B13" s="45" t="s">
        <v>6</v>
      </c>
      <c r="C13" s="9" t="s">
        <v>12</v>
      </c>
      <c r="E13" s="57"/>
      <c r="F13" s="57"/>
      <c r="G13" s="60"/>
      <c r="H13" s="57"/>
      <c r="I13" s="57"/>
      <c r="J13" s="57"/>
      <c r="K13" s="57"/>
      <c r="L13" s="57"/>
    </row>
    <row r="14" spans="1:12" x14ac:dyDescent="0.25">
      <c r="A14" s="71">
        <f>'TPE Calculator_Active'!A14</f>
        <v>0</v>
      </c>
      <c r="B14" s="46">
        <f>A14*40</f>
        <v>0</v>
      </c>
      <c r="C14" s="6">
        <f>A14*12</f>
        <v>0</v>
      </c>
      <c r="E14" s="57"/>
      <c r="F14" s="57"/>
      <c r="G14" s="61"/>
      <c r="H14" s="57"/>
      <c r="I14" s="57"/>
      <c r="J14" s="57"/>
      <c r="K14" s="57"/>
      <c r="L14" s="57"/>
    </row>
    <row r="15" spans="1:12" x14ac:dyDescent="0.25">
      <c r="A15" s="3"/>
      <c r="B15" s="4"/>
      <c r="C15" s="49"/>
      <c r="E15" s="57"/>
      <c r="F15" s="57"/>
      <c r="G15" s="57"/>
      <c r="H15" s="57"/>
      <c r="I15" s="57"/>
      <c r="J15" s="57"/>
      <c r="K15" s="57"/>
      <c r="L15" s="57"/>
    </row>
    <row r="16" spans="1:12" hidden="1" x14ac:dyDescent="0.25">
      <c r="A16" s="8" t="s">
        <v>2</v>
      </c>
      <c r="B16" s="18" t="s">
        <v>0</v>
      </c>
      <c r="C16" s="19" t="s">
        <v>4</v>
      </c>
      <c r="E16" s="57"/>
      <c r="F16" s="57"/>
      <c r="G16" s="60"/>
      <c r="H16" s="57"/>
      <c r="I16" s="57"/>
      <c r="J16" s="57"/>
      <c r="K16" s="57"/>
      <c r="L16" s="57"/>
    </row>
    <row r="17" spans="1:12" hidden="1" x14ac:dyDescent="0.25">
      <c r="A17" s="10" t="e">
        <f>(A11/8)*40/C17</f>
        <v>#DIV/0!</v>
      </c>
      <c r="B17" s="75" t="e">
        <f>1-A17</f>
        <v>#DIV/0!</v>
      </c>
      <c r="C17" s="20">
        <f>B11+B14</f>
        <v>0</v>
      </c>
      <c r="E17" s="57"/>
      <c r="F17" s="57"/>
      <c r="G17" s="57"/>
      <c r="H17" s="57"/>
      <c r="I17" s="57"/>
      <c r="J17" s="57"/>
      <c r="K17" s="57"/>
      <c r="L17" s="57"/>
    </row>
    <row r="18" spans="1:12" hidden="1" x14ac:dyDescent="0.25">
      <c r="A18" s="24"/>
      <c r="B18" s="25"/>
      <c r="C18" s="26"/>
      <c r="E18" s="57"/>
      <c r="F18" s="57"/>
      <c r="G18" s="57"/>
      <c r="H18" s="57"/>
      <c r="I18" s="57"/>
      <c r="J18" s="57"/>
      <c r="K18" s="57"/>
      <c r="L18" s="57"/>
    </row>
    <row r="19" spans="1:12" x14ac:dyDescent="0.25">
      <c r="A19" s="24" t="s">
        <v>27</v>
      </c>
      <c r="B19" s="25"/>
      <c r="C19" s="77">
        <f>A14+D11</f>
        <v>0</v>
      </c>
      <c r="D19" s="77"/>
      <c r="E19" s="57"/>
      <c r="F19" s="57"/>
      <c r="G19" s="57"/>
      <c r="H19" s="57"/>
      <c r="I19" s="57"/>
      <c r="J19" s="57"/>
      <c r="K19" s="57"/>
      <c r="L19" s="57"/>
    </row>
    <row r="20" spans="1:12" x14ac:dyDescent="0.25">
      <c r="A20" s="24" t="s">
        <v>28</v>
      </c>
      <c r="B20" s="25"/>
      <c r="C20" s="74">
        <v>1.625</v>
      </c>
      <c r="D20" s="77"/>
      <c r="E20" s="57"/>
      <c r="F20" s="57"/>
      <c r="G20" s="57"/>
      <c r="H20" s="57"/>
      <c r="I20" s="57"/>
      <c r="J20" s="57"/>
      <c r="K20" s="57"/>
      <c r="L20" s="57"/>
    </row>
    <row r="21" spans="1:12" ht="33.75" customHeight="1" thickBot="1" x14ac:dyDescent="0.3">
      <c r="A21" s="104" t="str">
        <f>IF(C19&gt;C20, "The Investigator's Combined FTE is above the maximum allowed amount. FTE must be reduced prior to proceeding.", "")</f>
        <v/>
      </c>
      <c r="B21" s="104"/>
      <c r="C21" s="104"/>
      <c r="D21" s="104"/>
      <c r="E21" s="57"/>
      <c r="F21" s="57"/>
      <c r="G21" s="57"/>
      <c r="H21" s="57"/>
      <c r="I21" s="57"/>
      <c r="J21" s="57"/>
      <c r="K21" s="57"/>
      <c r="L21" s="57"/>
    </row>
    <row r="22" spans="1:12" x14ac:dyDescent="0.25">
      <c r="A22" s="97" t="s">
        <v>7</v>
      </c>
      <c r="B22" s="98"/>
      <c r="C22" s="98"/>
      <c r="D22" s="99"/>
      <c r="E22" s="57"/>
      <c r="F22" s="57"/>
      <c r="G22" s="57"/>
      <c r="H22" s="57"/>
      <c r="I22" s="57"/>
      <c r="J22" s="57"/>
      <c r="K22" s="57"/>
      <c r="L22" s="57"/>
    </row>
    <row r="23" spans="1:12" x14ac:dyDescent="0.25">
      <c r="A23" s="105" t="s">
        <v>37</v>
      </c>
      <c r="B23" s="106"/>
      <c r="C23" s="106"/>
      <c r="D23" s="107"/>
      <c r="E23" s="57"/>
      <c r="F23" s="57"/>
      <c r="G23" s="57"/>
      <c r="H23" s="57"/>
      <c r="I23" s="57"/>
      <c r="J23" s="57"/>
      <c r="K23" s="57"/>
      <c r="L23" s="57"/>
    </row>
    <row r="24" spans="1:12" s="33" customFormat="1" ht="30" x14ac:dyDescent="0.25">
      <c r="A24" s="47" t="s">
        <v>29</v>
      </c>
      <c r="B24" s="79" t="s">
        <v>31</v>
      </c>
      <c r="C24" s="39" t="s">
        <v>30</v>
      </c>
      <c r="D24" s="40" t="s">
        <v>14</v>
      </c>
      <c r="E24" s="64" t="s">
        <v>20</v>
      </c>
      <c r="F24" s="64" t="s">
        <v>23</v>
      </c>
      <c r="G24" s="64" t="s">
        <v>19</v>
      </c>
      <c r="H24" s="64"/>
      <c r="I24" s="62"/>
      <c r="J24" s="62"/>
      <c r="K24" s="62"/>
      <c r="L24" s="63"/>
    </row>
    <row r="25" spans="1:12" x14ac:dyDescent="0.25">
      <c r="A25" s="11" t="str">
        <f t="shared" ref="A25:A39" si="0">IF(OR(ISBLANK($A$11),ISBLANK($A$14),$A$14=0),"", 12*$B$17)</f>
        <v/>
      </c>
      <c r="B25" s="29">
        <v>1.2</v>
      </c>
      <c r="C25" s="28" t="str">
        <f t="shared" ref="C25:C39" si="1">IF(OR(ISBLANK($A$11),ISBLANK($A$14), $A$14=0),"",B25/$C$14)</f>
        <v/>
      </c>
      <c r="D25" s="52" t="str">
        <f t="shared" ref="D25:D39" si="2">IF(OR(ISBLANK($A$11),ISBLANK($A$14), $A$14=0),"",A25*C25)</f>
        <v/>
      </c>
      <c r="E25" s="53"/>
      <c r="F25" s="84"/>
      <c r="G25" s="53"/>
      <c r="H25" s="53"/>
      <c r="I25" s="53"/>
      <c r="J25" s="53"/>
      <c r="K25" s="53"/>
      <c r="L25" s="53"/>
    </row>
    <row r="26" spans="1:12" x14ac:dyDescent="0.25">
      <c r="A26" s="11" t="str">
        <f t="shared" si="0"/>
        <v/>
      </c>
      <c r="B26" s="29"/>
      <c r="C26" s="28" t="str">
        <f t="shared" si="1"/>
        <v/>
      </c>
      <c r="D26" s="52" t="str">
        <f t="shared" si="2"/>
        <v/>
      </c>
      <c r="E26" s="53"/>
      <c r="F26" s="53"/>
      <c r="G26" s="53"/>
      <c r="H26" s="53"/>
      <c r="I26" s="53"/>
      <c r="J26" s="53"/>
      <c r="K26" s="53"/>
      <c r="L26" s="53"/>
    </row>
    <row r="27" spans="1:12" x14ac:dyDescent="0.25">
      <c r="A27" s="11" t="str">
        <f t="shared" si="0"/>
        <v/>
      </c>
      <c r="B27" s="29"/>
      <c r="C27" s="28" t="str">
        <f t="shared" si="1"/>
        <v/>
      </c>
      <c r="D27" s="52" t="str">
        <f t="shared" si="2"/>
        <v/>
      </c>
      <c r="E27" s="53"/>
      <c r="F27" s="53"/>
      <c r="G27" s="53"/>
      <c r="H27" s="53"/>
      <c r="I27" s="53"/>
      <c r="J27" s="53"/>
      <c r="K27" s="53"/>
      <c r="L27" s="53"/>
    </row>
    <row r="28" spans="1:12" x14ac:dyDescent="0.25">
      <c r="A28" s="11" t="str">
        <f t="shared" si="0"/>
        <v/>
      </c>
      <c r="B28" s="29"/>
      <c r="C28" s="28" t="str">
        <f t="shared" si="1"/>
        <v/>
      </c>
      <c r="D28" s="52" t="str">
        <f t="shared" si="2"/>
        <v/>
      </c>
      <c r="E28" s="53"/>
      <c r="F28" s="53"/>
      <c r="G28" s="53"/>
      <c r="H28" s="53"/>
      <c r="I28" s="53"/>
      <c r="J28" s="53"/>
      <c r="K28" s="53"/>
      <c r="L28" s="53"/>
    </row>
    <row r="29" spans="1:12" x14ac:dyDescent="0.25">
      <c r="A29" s="11" t="str">
        <f t="shared" si="0"/>
        <v/>
      </c>
      <c r="B29" s="29"/>
      <c r="C29" s="28" t="str">
        <f t="shared" si="1"/>
        <v/>
      </c>
      <c r="D29" s="52" t="str">
        <f t="shared" si="2"/>
        <v/>
      </c>
      <c r="E29" s="53"/>
      <c r="F29" s="53"/>
      <c r="G29" s="53"/>
      <c r="H29" s="53"/>
      <c r="I29" s="53"/>
      <c r="J29" s="53"/>
      <c r="K29" s="53"/>
      <c r="L29" s="53"/>
    </row>
    <row r="30" spans="1:12" x14ac:dyDescent="0.25">
      <c r="A30" s="11" t="str">
        <f t="shared" si="0"/>
        <v/>
      </c>
      <c r="B30" s="29"/>
      <c r="C30" s="28" t="str">
        <f t="shared" si="1"/>
        <v/>
      </c>
      <c r="D30" s="52" t="str">
        <f t="shared" si="2"/>
        <v/>
      </c>
      <c r="E30" s="53"/>
      <c r="F30" s="53"/>
      <c r="G30" s="53"/>
      <c r="H30" s="53"/>
      <c r="I30" s="53"/>
      <c r="J30" s="53"/>
      <c r="K30" s="53"/>
      <c r="L30" s="53"/>
    </row>
    <row r="31" spans="1:12" x14ac:dyDescent="0.25">
      <c r="A31" s="11" t="str">
        <f t="shared" si="0"/>
        <v/>
      </c>
      <c r="B31" s="29"/>
      <c r="C31" s="28" t="str">
        <f t="shared" si="1"/>
        <v/>
      </c>
      <c r="D31" s="52" t="str">
        <f t="shared" si="2"/>
        <v/>
      </c>
      <c r="E31" s="53"/>
      <c r="F31" s="53"/>
      <c r="G31" s="53"/>
      <c r="H31" s="53"/>
      <c r="I31" s="53"/>
      <c r="J31" s="53"/>
      <c r="K31" s="53"/>
      <c r="L31" s="53"/>
    </row>
    <row r="32" spans="1:12" x14ac:dyDescent="0.25">
      <c r="A32" s="11" t="str">
        <f t="shared" si="0"/>
        <v/>
      </c>
      <c r="B32" s="29"/>
      <c r="C32" s="28" t="str">
        <f t="shared" si="1"/>
        <v/>
      </c>
      <c r="D32" s="52" t="str">
        <f t="shared" si="2"/>
        <v/>
      </c>
      <c r="E32" s="53"/>
      <c r="F32" s="53"/>
      <c r="G32" s="53"/>
      <c r="H32" s="53"/>
      <c r="I32" s="53"/>
      <c r="J32" s="53"/>
      <c r="K32" s="53"/>
      <c r="L32" s="53"/>
    </row>
    <row r="33" spans="1:12" x14ac:dyDescent="0.25">
      <c r="A33" s="11" t="str">
        <f t="shared" si="0"/>
        <v/>
      </c>
      <c r="B33" s="29"/>
      <c r="C33" s="28" t="str">
        <f t="shared" si="1"/>
        <v/>
      </c>
      <c r="D33" s="52" t="str">
        <f t="shared" si="2"/>
        <v/>
      </c>
      <c r="E33" s="53"/>
      <c r="F33" s="53"/>
      <c r="G33" s="53"/>
      <c r="H33" s="53"/>
      <c r="I33" s="53"/>
      <c r="J33" s="53"/>
      <c r="K33" s="53"/>
      <c r="L33" s="53"/>
    </row>
    <row r="34" spans="1:12" x14ac:dyDescent="0.25">
      <c r="A34" s="11" t="str">
        <f t="shared" si="0"/>
        <v/>
      </c>
      <c r="B34" s="29"/>
      <c r="C34" s="28" t="str">
        <f t="shared" si="1"/>
        <v/>
      </c>
      <c r="D34" s="52" t="str">
        <f t="shared" si="2"/>
        <v/>
      </c>
      <c r="E34" s="53"/>
      <c r="F34" s="53"/>
      <c r="G34" s="53"/>
      <c r="H34" s="53"/>
      <c r="I34" s="53"/>
      <c r="J34" s="53"/>
      <c r="K34" s="53"/>
      <c r="L34" s="53"/>
    </row>
    <row r="35" spans="1:12" x14ac:dyDescent="0.25">
      <c r="A35" s="11" t="str">
        <f t="shared" si="0"/>
        <v/>
      </c>
      <c r="B35" s="29"/>
      <c r="C35" s="28" t="str">
        <f t="shared" si="1"/>
        <v/>
      </c>
      <c r="D35" s="52" t="str">
        <f t="shared" si="2"/>
        <v/>
      </c>
      <c r="E35" s="53"/>
      <c r="F35" s="53"/>
      <c r="G35" s="53"/>
      <c r="H35" s="53"/>
      <c r="I35" s="53"/>
      <c r="J35" s="53"/>
      <c r="K35" s="53"/>
      <c r="L35" s="53"/>
    </row>
    <row r="36" spans="1:12" x14ac:dyDescent="0.25">
      <c r="A36" s="11" t="str">
        <f t="shared" si="0"/>
        <v/>
      </c>
      <c r="B36" s="29"/>
      <c r="C36" s="28" t="str">
        <f t="shared" si="1"/>
        <v/>
      </c>
      <c r="D36" s="52" t="str">
        <f t="shared" si="2"/>
        <v/>
      </c>
      <c r="E36" s="53"/>
      <c r="F36" s="53"/>
      <c r="G36" s="53"/>
      <c r="H36" s="53"/>
      <c r="I36" s="53"/>
      <c r="J36" s="53"/>
      <c r="K36" s="53"/>
      <c r="L36" s="53"/>
    </row>
    <row r="37" spans="1:12" x14ac:dyDescent="0.25">
      <c r="A37" s="11" t="str">
        <f t="shared" si="0"/>
        <v/>
      </c>
      <c r="B37" s="29"/>
      <c r="C37" s="28" t="str">
        <f t="shared" si="1"/>
        <v/>
      </c>
      <c r="D37" s="52" t="str">
        <f t="shared" si="2"/>
        <v/>
      </c>
      <c r="E37" s="53"/>
      <c r="F37" s="53"/>
      <c r="G37" s="53"/>
      <c r="H37" s="53"/>
      <c r="I37" s="53"/>
      <c r="J37" s="53"/>
      <c r="K37" s="53"/>
      <c r="L37" s="53"/>
    </row>
    <row r="38" spans="1:12" x14ac:dyDescent="0.25">
      <c r="A38" s="11" t="str">
        <f t="shared" si="0"/>
        <v/>
      </c>
      <c r="B38" s="29"/>
      <c r="C38" s="28" t="str">
        <f t="shared" si="1"/>
        <v/>
      </c>
      <c r="D38" s="52" t="str">
        <f t="shared" si="2"/>
        <v/>
      </c>
      <c r="E38" s="53"/>
      <c r="F38" s="53"/>
      <c r="G38" s="53"/>
      <c r="H38" s="53"/>
      <c r="I38" s="53"/>
      <c r="J38" s="53"/>
      <c r="K38" s="53"/>
      <c r="L38" s="53"/>
    </row>
    <row r="39" spans="1:12" x14ac:dyDescent="0.25">
      <c r="A39" s="11" t="str">
        <f t="shared" si="0"/>
        <v/>
      </c>
      <c r="B39" s="29"/>
      <c r="C39" s="28" t="str">
        <f t="shared" si="1"/>
        <v/>
      </c>
      <c r="D39" s="52" t="str">
        <f t="shared" si="2"/>
        <v/>
      </c>
      <c r="E39" s="53"/>
      <c r="F39" s="53"/>
      <c r="G39" s="53"/>
      <c r="H39" s="53"/>
      <c r="I39" s="53"/>
      <c r="J39" s="53"/>
      <c r="K39" s="53"/>
      <c r="L39" s="53"/>
    </row>
    <row r="40" spans="1:12" ht="30" x14ac:dyDescent="0.25">
      <c r="A40" s="65" t="s">
        <v>21</v>
      </c>
      <c r="B40" s="88">
        <f>SUM(B25:B39)</f>
        <v>1.2</v>
      </c>
      <c r="C40" s="89">
        <f>SUM(C25:C39)</f>
        <v>0</v>
      </c>
      <c r="D40" s="90">
        <f>SUM(D25:D39)</f>
        <v>0</v>
      </c>
      <c r="E40" s="53"/>
      <c r="F40" s="53"/>
      <c r="G40" s="53"/>
      <c r="H40" s="53"/>
      <c r="I40" s="53"/>
      <c r="J40" s="53"/>
      <c r="K40" s="53"/>
      <c r="L40" s="53"/>
    </row>
    <row r="41" spans="1:12" x14ac:dyDescent="0.25">
      <c r="A41" s="69"/>
      <c r="B41" s="4"/>
      <c r="C41" s="43"/>
      <c r="D41" s="44"/>
      <c r="E41" s="53"/>
      <c r="F41" s="53"/>
      <c r="G41" s="53"/>
      <c r="H41" s="53"/>
      <c r="I41" s="53"/>
      <c r="J41" s="53"/>
      <c r="K41" s="53"/>
      <c r="L41" s="53"/>
    </row>
    <row r="42" spans="1:12" x14ac:dyDescent="0.25">
      <c r="A42" s="94" t="s">
        <v>36</v>
      </c>
      <c r="B42" s="95"/>
      <c r="C42" s="95"/>
      <c r="D42" s="96"/>
      <c r="E42" s="53"/>
      <c r="F42" s="53"/>
      <c r="G42" s="53"/>
      <c r="H42" s="53"/>
      <c r="I42" s="53"/>
      <c r="J42" s="53"/>
      <c r="K42" s="53"/>
      <c r="L42" s="53"/>
    </row>
    <row r="43" spans="1:12" s="68" customFormat="1" ht="23.25" customHeight="1" x14ac:dyDescent="0.25">
      <c r="A43" s="80" t="s">
        <v>32</v>
      </c>
      <c r="B43" s="81" t="s">
        <v>31</v>
      </c>
      <c r="C43" s="82" t="s">
        <v>30</v>
      </c>
      <c r="D43" s="72" t="s">
        <v>14</v>
      </c>
      <c r="E43" s="64" t="s">
        <v>20</v>
      </c>
      <c r="F43" s="64" t="s">
        <v>23</v>
      </c>
      <c r="G43" s="64" t="s">
        <v>19</v>
      </c>
      <c r="H43" s="64"/>
      <c r="I43" s="62"/>
      <c r="J43" s="62"/>
      <c r="K43" s="62"/>
      <c r="L43" s="63"/>
    </row>
    <row r="44" spans="1:12" x14ac:dyDescent="0.25">
      <c r="A44" s="11" t="str">
        <f t="shared" ref="A44:A49" si="3">IF(OR(ISBLANK($A$11),ISBLANK($A$14), $A$14=0),"",12*$A$17)</f>
        <v/>
      </c>
      <c r="B44" s="29"/>
      <c r="C44" s="28" t="str">
        <f t="shared" ref="C44:C49" si="4">IF(OR(ISBLANK($A$11),ISBLANK($A$14), $A$14=0),"",B44/$C$11)</f>
        <v/>
      </c>
      <c r="D44" s="12" t="str">
        <f t="shared" ref="D44:D49" si="5">IF(OR(ISBLANK($A$11),ISBLANK($A$14), $A$14=0), "", A44*C44)</f>
        <v/>
      </c>
      <c r="E44" s="53"/>
      <c r="F44" s="53"/>
      <c r="G44" s="53"/>
      <c r="H44" s="53"/>
      <c r="I44" s="53"/>
      <c r="J44" s="53"/>
      <c r="K44" s="53"/>
      <c r="L44" s="53"/>
    </row>
    <row r="45" spans="1:12" x14ac:dyDescent="0.25">
      <c r="A45" s="11" t="str">
        <f t="shared" si="3"/>
        <v/>
      </c>
      <c r="B45" s="29"/>
      <c r="C45" s="28" t="str">
        <f t="shared" si="4"/>
        <v/>
      </c>
      <c r="D45" s="12" t="str">
        <f t="shared" si="5"/>
        <v/>
      </c>
      <c r="E45" s="53"/>
      <c r="F45" s="53"/>
      <c r="G45" s="53"/>
      <c r="H45" s="53"/>
      <c r="I45" s="53"/>
      <c r="J45" s="53"/>
      <c r="K45" s="53"/>
      <c r="L45" s="53"/>
    </row>
    <row r="46" spans="1:12" x14ac:dyDescent="0.25">
      <c r="A46" s="11" t="str">
        <f t="shared" si="3"/>
        <v/>
      </c>
      <c r="B46" s="29"/>
      <c r="C46" s="28" t="str">
        <f t="shared" si="4"/>
        <v/>
      </c>
      <c r="D46" s="12" t="str">
        <f t="shared" si="5"/>
        <v/>
      </c>
      <c r="E46" s="53"/>
      <c r="F46" s="53"/>
      <c r="G46" s="53"/>
      <c r="H46" s="53"/>
      <c r="I46" s="53"/>
      <c r="J46" s="53"/>
      <c r="K46" s="53"/>
      <c r="L46" s="53"/>
    </row>
    <row r="47" spans="1:12" x14ac:dyDescent="0.25">
      <c r="A47" s="11" t="str">
        <f t="shared" si="3"/>
        <v/>
      </c>
      <c r="B47" s="29"/>
      <c r="C47" s="28" t="str">
        <f t="shared" si="4"/>
        <v/>
      </c>
      <c r="D47" s="12" t="str">
        <f t="shared" si="5"/>
        <v/>
      </c>
      <c r="E47" s="53"/>
      <c r="F47" s="53"/>
      <c r="G47" s="53"/>
      <c r="H47" s="53"/>
      <c r="I47" s="53"/>
      <c r="J47" s="53"/>
      <c r="K47" s="53"/>
      <c r="L47" s="53"/>
    </row>
    <row r="48" spans="1:12" x14ac:dyDescent="0.25">
      <c r="A48" s="11" t="str">
        <f t="shared" si="3"/>
        <v/>
      </c>
      <c r="B48" s="29"/>
      <c r="C48" s="28" t="str">
        <f t="shared" si="4"/>
        <v/>
      </c>
      <c r="D48" s="12" t="str">
        <f t="shared" si="5"/>
        <v/>
      </c>
      <c r="E48" s="53"/>
      <c r="F48" s="53"/>
      <c r="G48" s="53"/>
      <c r="H48" s="53"/>
      <c r="I48" s="53"/>
      <c r="J48" s="53"/>
      <c r="K48" s="53"/>
      <c r="L48" s="53"/>
    </row>
    <row r="49" spans="1:12" x14ac:dyDescent="0.25">
      <c r="A49" s="13" t="str">
        <f t="shared" si="3"/>
        <v/>
      </c>
      <c r="B49" s="30"/>
      <c r="C49" s="28" t="str">
        <f t="shared" si="4"/>
        <v/>
      </c>
      <c r="D49" s="12" t="str">
        <f t="shared" si="5"/>
        <v/>
      </c>
      <c r="E49" s="53"/>
      <c r="F49" s="53"/>
      <c r="G49" s="53"/>
      <c r="H49" s="53"/>
      <c r="I49" s="53"/>
      <c r="J49" s="53"/>
      <c r="K49" s="53"/>
      <c r="L49" s="53"/>
    </row>
    <row r="50" spans="1:12" ht="18.75" customHeight="1" x14ac:dyDescent="0.25">
      <c r="A50" s="65" t="s">
        <v>22</v>
      </c>
      <c r="B50" s="91">
        <f>SUM(B44:B49)</f>
        <v>0</v>
      </c>
      <c r="C50" s="92">
        <f>SUM(C44:C49)</f>
        <v>0</v>
      </c>
      <c r="D50" s="93">
        <f>SUM(D44:D49)</f>
        <v>0</v>
      </c>
      <c r="E50" s="53"/>
      <c r="F50" s="53"/>
      <c r="G50" s="53"/>
      <c r="H50" s="53"/>
      <c r="I50" s="53"/>
      <c r="J50" s="53"/>
      <c r="K50" s="53"/>
      <c r="L50" s="53"/>
    </row>
    <row r="51" spans="1:12" x14ac:dyDescent="0.25">
      <c r="A51" s="69"/>
      <c r="B51" s="50"/>
      <c r="C51" s="51"/>
      <c r="D51" s="44"/>
      <c r="E51" s="53"/>
      <c r="F51" s="53"/>
      <c r="G51" s="53"/>
      <c r="H51" s="53"/>
      <c r="I51" s="53"/>
      <c r="J51" s="53"/>
      <c r="K51" s="53"/>
      <c r="L51" s="53"/>
    </row>
    <row r="52" spans="1:12" x14ac:dyDescent="0.25">
      <c r="A52" s="56"/>
      <c r="B52" s="53"/>
      <c r="C52" s="53"/>
      <c r="D52" s="53"/>
    </row>
    <row r="53" spans="1:12" x14ac:dyDescent="0.25">
      <c r="A53" s="67"/>
      <c r="B53" s="53"/>
      <c r="C53" s="53"/>
      <c r="D53" s="53"/>
    </row>
    <row r="54" spans="1:12" x14ac:dyDescent="0.25">
      <c r="A54" s="53"/>
      <c r="B54" s="53"/>
      <c r="C54" s="53"/>
      <c r="D54" s="53"/>
    </row>
    <row r="55" spans="1:12" x14ac:dyDescent="0.25">
      <c r="A55" s="53"/>
      <c r="B55" s="53"/>
      <c r="C55" s="53"/>
      <c r="D55" s="53"/>
    </row>
    <row r="56" spans="1:12" x14ac:dyDescent="0.25">
      <c r="A56" s="53"/>
      <c r="B56" s="53"/>
      <c r="C56" s="53"/>
      <c r="D56" s="53"/>
    </row>
  </sheetData>
  <sheetProtection algorithmName="SHA-512" hashValue="PTeKzuwuwyqyfWYBQiThLjDhi40BZ7UnmUcrton8SkhsH1dzK1+E+mtJRpKti7Je7m8pRHG9IOJ1Toy9IeSqmw==" saltValue="nOjHP0vLsywWl1jheUmvkA==" spinCount="100000" sheet="1" objects="1" scenarios="1"/>
  <mergeCells count="7">
    <mergeCell ref="A42:D42"/>
    <mergeCell ref="A2:D2"/>
    <mergeCell ref="A3:D3"/>
    <mergeCell ref="A9:C9"/>
    <mergeCell ref="A21:D21"/>
    <mergeCell ref="A22:D22"/>
    <mergeCell ref="A23:D23"/>
  </mergeCells>
  <dataValidations disablePrompts="1" xWindow="130" yWindow="664" count="3">
    <dataValidation allowBlank="1" showInputMessage="1" showErrorMessage="1" promptTitle="Additonal Sponsored Projects" prompt="Includes Sponsored Projects on &quot;Additional Rows&quot; tab." sqref="A40"/>
    <dataValidation allowBlank="1" showInputMessage="1" showErrorMessage="1" promptTitle="Decimal" prompt="Enter the appropriate ISMMS FTE such as .5, .875, or 1._x000a_" sqref="A13"/>
    <dataValidation allowBlank="1" showInputMessage="1" showErrorMessage="1" promptTitle="Number Entry" prompt="Enter 1, 2, 3, 4, 5, 6, 7, or 8 as appropriate." sqref="A10"/>
  </dataValidations>
  <pageMargins left="0.7" right="0.7" top="0.75" bottom="0.75" header="0.3" footer="0.3"/>
  <pageSetup orientation="portrait" horizontalDpi="4294967295" verticalDpi="4294967295" r:id="rId1"/>
  <headerFooter>
    <oddHeader xml:space="preserve">&amp;R&amp;8rev. 1/26/25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TPE Calculator_Active</vt:lpstr>
      <vt:lpstr>TPE_Pending</vt:lpstr>
      <vt:lpstr>'TPE Calculator_Active'!Print_Area</vt:lpstr>
      <vt:lpstr>TPE_Pending!Print_Area</vt:lpstr>
    </vt:vector>
  </TitlesOfParts>
  <Company>Mount Sinai 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Norton, Amanda</dc:creator>
  <cp:lastModifiedBy>Gottlieb, Allison</cp:lastModifiedBy>
  <cp:lastPrinted>2021-05-14T18:40:40Z</cp:lastPrinted>
  <dcterms:created xsi:type="dcterms:W3CDTF">2016-12-12T19:54:12Z</dcterms:created>
  <dcterms:modified xsi:type="dcterms:W3CDTF">2025-01-28T07:54:11Z</dcterms:modified>
</cp:coreProperties>
</file>